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4"/>
  </bookViews>
  <sheets>
    <sheet name="301" sheetId="1" r:id="rId1"/>
    <sheet name="302" sheetId="2" r:id="rId2"/>
    <sheet name="303" sheetId="3" r:id="rId3"/>
    <sheet name="304" sheetId="4" r:id="rId4"/>
    <sheet name="305" sheetId="5" r:id="rId5"/>
    <sheet name="306" sheetId="6" r:id="rId6"/>
    <sheet name="307" sheetId="7" r:id="rId7"/>
    <sheet name="308" sheetId="8" r:id="rId8"/>
    <sheet name="311" sheetId="9" r:id="rId9"/>
  </sheets>
  <definedNames>
    <definedName name="_xlnm.Print_Area" localSheetId="0">'301'!$A$1:$M$47</definedName>
  </definedNames>
  <calcPr fullCalcOnLoad="1"/>
</workbook>
</file>

<file path=xl/sharedStrings.xml><?xml version="1.0" encoding="utf-8"?>
<sst xmlns="http://schemas.openxmlformats.org/spreadsheetml/2006/main" count="760" uniqueCount="216">
  <si>
    <t xml:space="preserve"> </t>
  </si>
  <si>
    <t>DETALLE DE PROYECTOS Y OBRAS E INVERSION PREVISTA</t>
  </si>
  <si>
    <t>ADMINISTRACION</t>
  </si>
  <si>
    <t>EJECUCIÓN</t>
  </si>
  <si>
    <t xml:space="preserve"> UBICACIÓN GEOGRAFICA</t>
  </si>
  <si>
    <t>AÑO</t>
  </si>
  <si>
    <t>EJERCICIO</t>
  </si>
  <si>
    <t>EJERCICIOS</t>
  </si>
  <si>
    <t xml:space="preserve"> EJERCICIOS</t>
  </si>
  <si>
    <t>DE</t>
  </si>
  <si>
    <t>COSTO</t>
  </si>
  <si>
    <t>FUTUROS</t>
  </si>
  <si>
    <t>D E N O M I N A C I O N</t>
  </si>
  <si>
    <t>CODIGO</t>
  </si>
  <si>
    <t>INICIACION</t>
  </si>
  <si>
    <t>TOTAL</t>
  </si>
  <si>
    <t>INVERSION</t>
  </si>
  <si>
    <t>INV.ESTIM.</t>
  </si>
  <si>
    <t>DEPTO.</t>
  </si>
  <si>
    <t>LOCALIDAD</t>
  </si>
  <si>
    <t>Y</t>
  </si>
  <si>
    <t>VIGENTE</t>
  </si>
  <si>
    <t>REAL</t>
  </si>
  <si>
    <t>HASTA</t>
  </si>
  <si>
    <t xml:space="preserve"> A PARTIR</t>
  </si>
  <si>
    <t>OBRA</t>
  </si>
  <si>
    <t>TERMINACION</t>
  </si>
  <si>
    <t>PREVISTA</t>
  </si>
  <si>
    <t>Dean Funes</t>
  </si>
  <si>
    <t>Villa Caeiro</t>
  </si>
  <si>
    <t>Villa Dolores</t>
  </si>
  <si>
    <t>San Francisco</t>
  </si>
  <si>
    <t>Alta Gracia</t>
  </si>
  <si>
    <t>Bell Ville</t>
  </si>
  <si>
    <t>OBRAS Y REPARACIONES VARIAS</t>
  </si>
  <si>
    <t>Varias</t>
  </si>
  <si>
    <t>CERT. DE OBRAS NO NOMINADAS</t>
  </si>
  <si>
    <t>ADICIONALES DE OBRAS EN GRAL.</t>
  </si>
  <si>
    <t>INTERESES EN GENERAL</t>
  </si>
  <si>
    <t>RENEGOCIACION DE CONT. GRAL.</t>
  </si>
  <si>
    <t>Bº Gral. Bustos</t>
  </si>
  <si>
    <t>Laboulaye</t>
  </si>
  <si>
    <t>Monte del Rosario</t>
  </si>
  <si>
    <t>Los Eucaliptus</t>
  </si>
  <si>
    <t xml:space="preserve">CATEGORIA PRESUPUESTARIA Nº   306 </t>
  </si>
  <si>
    <t>IPEMNº233    Construc. Aul. Y Lab.</t>
  </si>
  <si>
    <t>IPEM 302 J. Minetti Amp. Tres A. Y SºSº</t>
  </si>
  <si>
    <t>Dumesnil</t>
  </si>
  <si>
    <t>Esc. Esp. Ana Sullivan Term. 1º Etapa</t>
  </si>
  <si>
    <t xml:space="preserve">CATEGORIA PRESUPUESTARIA Nº   302 </t>
  </si>
  <si>
    <t xml:space="preserve">CATEGORIA PRESUPUESTARIA Nº   303 </t>
  </si>
  <si>
    <t>Cruz del Eje</t>
  </si>
  <si>
    <t xml:space="preserve">CATEGORIA PRESUPUESTARIA Nº   307 </t>
  </si>
  <si>
    <t xml:space="preserve">CATEGORIA PRESUPUESTARIA Nº   308 </t>
  </si>
  <si>
    <t xml:space="preserve">CATEGORIA PRESUPUESTARIA Nº   311 </t>
  </si>
  <si>
    <t xml:space="preserve">PROV. DE LOCALES PARA READAPTACION Y </t>
  </si>
  <si>
    <t>CUSTODIA DE PENADOS PROCESADOS</t>
  </si>
  <si>
    <t>RENEGOC. CONTRATOS EN GENERAL</t>
  </si>
  <si>
    <t>La Calera</t>
  </si>
  <si>
    <t>La Falda</t>
  </si>
  <si>
    <t>Cosquin</t>
  </si>
  <si>
    <t>Los Cocos</t>
  </si>
  <si>
    <t>Coronel Moldes</t>
  </si>
  <si>
    <t>Pilar</t>
  </si>
  <si>
    <t>OBRAS EMERG. E IMPREVISTAS SIN DISCRIMINAR</t>
  </si>
  <si>
    <t>B. Los Boulevares</t>
  </si>
  <si>
    <t>RENEGOCIACION DE CONT. EN GRAL.</t>
  </si>
  <si>
    <t>Córdoba</t>
  </si>
  <si>
    <t>B° Crisol</t>
  </si>
  <si>
    <t>014</t>
  </si>
  <si>
    <t>021</t>
  </si>
  <si>
    <t>028</t>
  </si>
  <si>
    <t xml:space="preserve">CATEGORIA PRESUPUESTARIA Nº   305  </t>
  </si>
  <si>
    <t>PROYECTO</t>
  </si>
  <si>
    <t>OBRAS EMERG. E IMPREV. SIN DISCRIM.</t>
  </si>
  <si>
    <t>098</t>
  </si>
  <si>
    <t>049</t>
  </si>
  <si>
    <t>084</t>
  </si>
  <si>
    <t>091</t>
  </si>
  <si>
    <t>007</t>
  </si>
  <si>
    <t>Puesto de Cejas</t>
  </si>
  <si>
    <t>Esc. Domingo F. Sarmiento</t>
  </si>
  <si>
    <t>V.Rosario Saladillo</t>
  </si>
  <si>
    <t>Esc. Francisco Laprida</t>
  </si>
  <si>
    <t>La Rinconada</t>
  </si>
  <si>
    <t>Puesto Viejo</t>
  </si>
  <si>
    <t>147</t>
  </si>
  <si>
    <t>ANTERIORES</t>
  </si>
  <si>
    <t>PRESUPUESTO 2004</t>
  </si>
  <si>
    <t xml:space="preserve">CONSTRUCCIONES PARA SEGURIDAD - POLICIA </t>
  </si>
  <si>
    <t>CONSTRUCCIONES PARA SEGURIDAD - SERVICIO PENITENCIARIO</t>
  </si>
  <si>
    <t>PROVISION DE LOCALES PARA EDUCACION ELEMENTAL</t>
  </si>
  <si>
    <t>Capilla Vieja y Antiguo Molino</t>
  </si>
  <si>
    <r>
      <t xml:space="preserve">CATEGORIA PRESUPUESTARIA Nº    301  </t>
    </r>
    <r>
      <rPr>
        <b/>
        <sz val="12"/>
        <color indexed="8"/>
        <rFont val="Arial"/>
        <family val="2"/>
      </rPr>
      <t>CONSTRUCCIONES PARA LA ADMINISTRACION GENERAL</t>
    </r>
  </si>
  <si>
    <r>
      <t xml:space="preserve">CATEGORIA PRESUPUESTARIA Nº   304  </t>
    </r>
    <r>
      <rPr>
        <b/>
        <sz val="11"/>
        <color indexed="8"/>
        <rFont val="Arial"/>
        <family val="2"/>
      </rPr>
      <t>CONSTRUCCIONES PARA SERVICIOS SOCIALES - SALUD</t>
    </r>
  </si>
  <si>
    <t>CONSTRUCCIONES PARA SERVICIOS SOCIALES - EDUCACION INICIAL Y PRIMARIA</t>
  </si>
  <si>
    <t>CONSTRUCCIONES PARA SERVICIOS SOCIALES -  EDUCACION MEDIA, ESP. Y SUPERIOR</t>
  </si>
  <si>
    <t>PROVISION DE LOCALES PARA ENSEÑANZA MEDIA, ESPECIAL Y SUPERIOR</t>
  </si>
  <si>
    <t>CONSTRUCCIONES PARA SERVICIOS SOCIALES - CULTURA Y EDUCACION</t>
  </si>
  <si>
    <t>CONSTRUCCIONES PARA SERVICIOS SOCIALES - BIENESTAR SOCIAL</t>
  </si>
  <si>
    <t>EDIFICIOS DE LA ADMINISTRACIÓN PÚBLICA</t>
  </si>
  <si>
    <t>Bº Villa Adela</t>
  </si>
  <si>
    <t>Provisión de Locales para Adm. General</t>
  </si>
  <si>
    <t>Lago San Roque</t>
  </si>
  <si>
    <t>Esc. Cadetes Fuerza Aerea - Rep. Vs.</t>
  </si>
  <si>
    <t>Esc. U.Illía - Rep. Desagües</t>
  </si>
  <si>
    <t>Esc. Mariano Moreno - Const. Vs.</t>
  </si>
  <si>
    <t>Esc. Piscicultura - Rep. Vs.</t>
  </si>
  <si>
    <t>Esc. Batalla de Salta - Rep. Gral.</t>
  </si>
  <si>
    <t>Esc. Ing. A. Pagliari - Rep. Vs.</t>
  </si>
  <si>
    <t>105</t>
  </si>
  <si>
    <t>Buey Muerto</t>
  </si>
  <si>
    <t>126</t>
  </si>
  <si>
    <t>Puesto Pedernera</t>
  </si>
  <si>
    <t>182</t>
  </si>
  <si>
    <t>Ballesteros</t>
  </si>
  <si>
    <t>OBRAS DE EMERG. E IMP. SIN DISCRIMINAR</t>
  </si>
  <si>
    <t>OBRAS POR LEYES ESP. S/DISC.</t>
  </si>
  <si>
    <t>Esc. Gral. S. Martín - Const. y Rep.Vs.</t>
  </si>
  <si>
    <t>Bº Santa Rosa</t>
  </si>
  <si>
    <t>Provisión de Locales para Dependencias Policiales</t>
  </si>
  <si>
    <t>Dependencias Policiales Varias</t>
  </si>
  <si>
    <t>U.R. 12 Con.L.7057 ap. materiales</t>
  </si>
  <si>
    <t>CETRAM 1</t>
  </si>
  <si>
    <t>CETRAM 2 - Const. Playón Polidep.</t>
  </si>
  <si>
    <t>Est.Penit. N° 9 Con. P. Trat. Cloa</t>
  </si>
  <si>
    <t>Bower</t>
  </si>
  <si>
    <t>Hospitales Varios - Instalacón Eléctrica</t>
  </si>
  <si>
    <t>Bº Pueyrredón</t>
  </si>
  <si>
    <t>Hospital Transito Cáceres De Allende - Ref. Sect. Internac; Trab. Modif.,Trab.Modif.Circ.</t>
  </si>
  <si>
    <t>Hospital  San  Roque - Rep. Ascen; Rep. Inst.Elec; Aire Acondicionado; Rep.Inst.Elec.</t>
  </si>
  <si>
    <t>Bº Crisol</t>
  </si>
  <si>
    <t>Hospital Ramón J. Cárcano Amp. y Ref,</t>
  </si>
  <si>
    <t xml:space="preserve">Hospital Domingo Funes - Cab.Red.Inf; Rep.Pab.Guard. </t>
  </si>
  <si>
    <t>PROV. DE LOCALES PARA HOSPITALES</t>
  </si>
  <si>
    <t>Rep. Edif. Esc. Emerg. Edilicia</t>
  </si>
  <si>
    <t>Minas Pocho             S.A. Y S.J.</t>
  </si>
  <si>
    <t>Bº U.O.C.R.A.</t>
  </si>
  <si>
    <t>Esc. M. S. Mendeville - Inst. Sanit</t>
  </si>
  <si>
    <t>Esc. M. Rodriguez - Ref. y Amp.</t>
  </si>
  <si>
    <t>Va.Rivera Indarte</t>
  </si>
  <si>
    <t>Bº Rivera Indarte</t>
  </si>
  <si>
    <t xml:space="preserve">Plan de Emergencia 2004 - Rep. Edif. Esc. </t>
  </si>
  <si>
    <t>Esc. As. De Mayo - Cons. P. Abs.</t>
  </si>
  <si>
    <t>Bº Alem</t>
  </si>
  <si>
    <t>Esc. C. Piñero - Cons. P. Absorv.</t>
  </si>
  <si>
    <t>Bº Maldonado</t>
  </si>
  <si>
    <t>Bº Crisol Norte</t>
  </si>
  <si>
    <t>Esc. Y J. Inf. A. Castellano</t>
  </si>
  <si>
    <t>Bº Suarez</t>
  </si>
  <si>
    <t>Bº Ana Zumarán</t>
  </si>
  <si>
    <t>Esc. Dr. L. Caeiro - Rep. Gral. Pint.; Trab. Com.</t>
  </si>
  <si>
    <t>Esc. A. Castellano - Trab. Modif.</t>
  </si>
  <si>
    <t>Esc. L. Lugones Amp. Y Ref.</t>
  </si>
  <si>
    <t>Bº Poeta Lugones</t>
  </si>
  <si>
    <t>Esc. Y J. Inf. Pcia. de Misiones - Rep. Amp.; T. Modif.</t>
  </si>
  <si>
    <t>Plan 100 Esc. Nuevas</t>
  </si>
  <si>
    <t>Calamuchita</t>
  </si>
  <si>
    <t>Esc. C. R. S. Silioni - Pozo Absorv.</t>
  </si>
  <si>
    <t>J. Celman</t>
  </si>
  <si>
    <t>Esc. Tte. Cnel. J.Ibarzabal - P. Negro</t>
  </si>
  <si>
    <t>Esc. A. Condarco  S.Maest. Sº Sº</t>
  </si>
  <si>
    <t>Va. Carlos Paz</t>
  </si>
  <si>
    <t>Esc. A. Storni  - Rep. Sanitarios</t>
  </si>
  <si>
    <t>Piedras Grandes</t>
  </si>
  <si>
    <t>Esc. Y J. Inf. C. Grierson - Rep. Gral.</t>
  </si>
  <si>
    <t>Esc. C. Grierson - Trab. Comp.</t>
  </si>
  <si>
    <t>Esc. J.B. Bustos - Term. 1º Etapa</t>
  </si>
  <si>
    <t>Esc. Tte. G.J. A. Roca - Reparac.</t>
  </si>
  <si>
    <t>Esc. C. Paz - Cons. Pozo Absorv.</t>
  </si>
  <si>
    <t>Esc. J. M. Paz - Trab. Comp.</t>
  </si>
  <si>
    <t>J. Inf. Bialet Masse - 1º Etapa</t>
  </si>
  <si>
    <t>Bialet Masse</t>
  </si>
  <si>
    <t>Esc. Dr. C.N. Vergara - Amp.</t>
  </si>
  <si>
    <t>Esc. Granadero Marquez - Rep. Gral.</t>
  </si>
  <si>
    <t>Esc. Almirante G. Brown - Rep. Gral.</t>
  </si>
  <si>
    <t>Esc. J.G. Casero - Rep. Sº. Sº</t>
  </si>
  <si>
    <t>Esc. J. M. Paz - Rep. Grales</t>
  </si>
  <si>
    <t>Esc. Y J. Inf. M. Fava - Ampliac.</t>
  </si>
  <si>
    <t>J. Inf. - Term.</t>
  </si>
  <si>
    <t>Los Cedros</t>
  </si>
  <si>
    <t>Esc. E. Larreta  - Amp. 2 A y Sº Sº</t>
  </si>
  <si>
    <t>Esc. J. M. Paz - Rep. Varias</t>
  </si>
  <si>
    <t>Jard. De Inf. San Vicente de Paul - Amp. 2A. SºSº</t>
  </si>
  <si>
    <t>Tulumba</t>
  </si>
  <si>
    <t>Esc. L. C. Corrales - Rep. Grales</t>
  </si>
  <si>
    <t>Esc. Domingo F. Sarmiento - Con. Dorm. Y Coc.</t>
  </si>
  <si>
    <t>S.J.de la Dormida</t>
  </si>
  <si>
    <t>Esc. D.V. Sarsfield</t>
  </si>
  <si>
    <t>Cosquín</t>
  </si>
  <si>
    <t>J. Inf. José Francisco Mieres</t>
  </si>
  <si>
    <t>IPEM 202 Dr. Federico Leloir; Trab. Mod.</t>
  </si>
  <si>
    <t>IPEM 185 P. Moreno Amp.</t>
  </si>
  <si>
    <t>B° San Rafael</t>
  </si>
  <si>
    <t>IPEM 120 R. Francia - Ampliac.</t>
  </si>
  <si>
    <t>Edif. Esc. C/Emerg. Edilicia</t>
  </si>
  <si>
    <t>IPEM 134 R. Maders - Amp. Sanit.</t>
  </si>
  <si>
    <t>IPEM 175 P. Grenón - Amp. 2 Aulas</t>
  </si>
  <si>
    <t>Bº Villa Azalais</t>
  </si>
  <si>
    <t>IPEM 182 G.M.S.Martín - Rep. Gral</t>
  </si>
  <si>
    <t>Bº Guiñazú</t>
  </si>
  <si>
    <t>IPEM 301 P. Grenón - Trab. Modif.</t>
  </si>
  <si>
    <t>Bº Residencial América</t>
  </si>
  <si>
    <t>Bº Coronel Olmedo</t>
  </si>
  <si>
    <t>027</t>
  </si>
  <si>
    <t>IPEM 302 Amp. 3 A.</t>
  </si>
  <si>
    <t>IPEM 257 Inst. Gas Nat.</t>
  </si>
  <si>
    <t>Río Cuarto</t>
  </si>
  <si>
    <t>CBU Monteagudo Reparac.</t>
  </si>
  <si>
    <t>Ciénaga de Allende</t>
  </si>
  <si>
    <t>IPEM 137 Const. Aulas</t>
  </si>
  <si>
    <t>La Paz</t>
  </si>
  <si>
    <t>IPEM 197 Const.</t>
  </si>
  <si>
    <t>IPEM 97 Refacc.</t>
  </si>
  <si>
    <t>IPEM 267 A. Graciano - Inst. Elect.</t>
  </si>
  <si>
    <t>Esc. C. Olmedo - IPEM - Ref. y Rep.; Rep. Gral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</si>
</sst>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0_)"/>
    <numFmt numFmtId="190" formatCode="0_);\(0\)"/>
    <numFmt numFmtId="191" formatCode="#,##0;[Red]#,##0"/>
    <numFmt numFmtId="192" formatCode="_-* #,##0.0\ _$_-;\-* #,##0.0\ _$_-;_-* &quot;-&quot;??\ _$_-;_-@_-"/>
    <numFmt numFmtId="193" formatCode="_-* #,##0\ _$_-;\-* #,##0\ _$_-;_-* &quot;-&quot;??\ _$_-;_-@_-"/>
  </numFmts>
  <fonts count="2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color indexed="8"/>
      <name val="Courier"/>
      <family val="3"/>
    </font>
    <font>
      <sz val="10"/>
      <color indexed="8"/>
      <name val="Courier"/>
      <family val="3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5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8"/>
      <color indexed="8"/>
      <name val="Courier"/>
      <family val="0"/>
    </font>
    <font>
      <b/>
      <sz val="8"/>
      <color indexed="8"/>
      <name val="Courier"/>
      <family val="0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ourier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188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188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188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 applyProtection="1">
      <alignment horizontal="center"/>
      <protection/>
    </xf>
    <xf numFmtId="188" fontId="8" fillId="0" borderId="2" xfId="0" applyNumberFormat="1" applyFont="1" applyFill="1" applyBorder="1" applyAlignment="1" applyProtection="1">
      <alignment horizontal="center"/>
      <protection/>
    </xf>
    <xf numFmtId="189" fontId="8" fillId="0" borderId="2" xfId="0" applyNumberFormat="1" applyFont="1" applyFill="1" applyBorder="1" applyAlignment="1" applyProtection="1">
      <alignment/>
      <protection/>
    </xf>
    <xf numFmtId="0" fontId="13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2" xfId="0" applyFont="1" applyFill="1" applyBorder="1" applyAlignment="1">
      <alignment/>
    </xf>
    <xf numFmtId="190" fontId="8" fillId="0" borderId="2" xfId="0" applyNumberFormat="1" applyFont="1" applyFill="1" applyBorder="1" applyAlignment="1">
      <alignment horizontal="center"/>
    </xf>
    <xf numFmtId="188" fontId="8" fillId="0" borderId="5" xfId="0" applyNumberFormat="1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12" fillId="0" borderId="5" xfId="0" applyFont="1" applyBorder="1" applyAlignment="1">
      <alignment/>
    </xf>
    <xf numFmtId="0" fontId="14" fillId="0" borderId="0" xfId="0" applyFont="1" applyFill="1" applyBorder="1" applyAlignment="1">
      <alignment/>
    </xf>
    <xf numFmtId="188" fontId="14" fillId="0" borderId="0" xfId="0" applyNumberFormat="1" applyFont="1" applyFill="1" applyBorder="1" applyAlignment="1" applyProtection="1">
      <alignment horizontal="center"/>
      <protection/>
    </xf>
    <xf numFmtId="0" fontId="14" fillId="0" borderId="6" xfId="0" applyFont="1" applyFill="1" applyBorder="1" applyAlignment="1">
      <alignment/>
    </xf>
    <xf numFmtId="189" fontId="8" fillId="0" borderId="7" xfId="0" applyNumberFormat="1" applyFont="1" applyFill="1" applyBorder="1" applyAlignment="1" applyProtection="1">
      <alignment textRotation="89"/>
      <protection/>
    </xf>
    <xf numFmtId="37" fontId="14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37" fontId="10" fillId="0" borderId="9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37" fontId="10" fillId="0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37" fontId="14" fillId="0" borderId="10" xfId="0" applyNumberFormat="1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10" fillId="0" borderId="9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188" fontId="7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0" fillId="0" borderId="5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/>
      <protection/>
    </xf>
    <xf numFmtId="3" fontId="0" fillId="0" borderId="5" xfId="15" applyNumberFormat="1" applyFont="1" applyFill="1" applyBorder="1" applyAlignment="1" applyProtection="1">
      <alignment horizontal="center"/>
      <protection/>
    </xf>
    <xf numFmtId="3" fontId="0" fillId="0" borderId="9" xfId="15" applyNumberFormat="1" applyFont="1" applyFill="1" applyBorder="1" applyAlignment="1" applyProtection="1">
      <alignment horizontal="center"/>
      <protection/>
    </xf>
    <xf numFmtId="0" fontId="18" fillId="0" borderId="2" xfId="0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37" fontId="0" fillId="0" borderId="2" xfId="0" applyNumberFormat="1" applyFont="1" applyBorder="1" applyAlignment="1" applyProtection="1">
      <alignment/>
      <protection/>
    </xf>
    <xf numFmtId="37" fontId="1" fillId="0" borderId="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 applyProtection="1">
      <alignment/>
      <protection/>
    </xf>
    <xf numFmtId="0" fontId="9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10" fillId="0" borderId="13" xfId="0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0" fontId="9" fillId="0" borderId="2" xfId="0" applyFont="1" applyFill="1" applyBorder="1" applyAlignment="1">
      <alignment/>
    </xf>
    <xf numFmtId="0" fontId="10" fillId="0" borderId="5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 quotePrefix="1">
      <alignment horizontal="center"/>
      <protection/>
    </xf>
    <xf numFmtId="3" fontId="9" fillId="0" borderId="0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 applyProtection="1">
      <alignment horizontal="center"/>
      <protection/>
    </xf>
    <xf numFmtId="3" fontId="10" fillId="0" borderId="2" xfId="0" applyNumberFormat="1" applyFont="1" applyFill="1" applyBorder="1" applyAlignment="1" applyProtection="1" quotePrefix="1">
      <alignment horizontal="center"/>
      <protection/>
    </xf>
    <xf numFmtId="3" fontId="10" fillId="0" borderId="5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 quotePrefix="1">
      <alignment horizontal="center"/>
      <protection/>
    </xf>
    <xf numFmtId="37" fontId="10" fillId="0" borderId="1" xfId="0" applyNumberFormat="1" applyFont="1" applyFill="1" applyBorder="1" applyAlignment="1" applyProtection="1">
      <alignment/>
      <protection/>
    </xf>
    <xf numFmtId="37" fontId="10" fillId="0" borderId="2" xfId="0" applyNumberFormat="1" applyFont="1" applyFill="1" applyBorder="1" applyAlignment="1" applyProtection="1">
      <alignment/>
      <protection/>
    </xf>
    <xf numFmtId="37" fontId="10" fillId="0" borderId="5" xfId="0" applyNumberFormat="1" applyFont="1" applyFill="1" applyBorder="1" applyAlignment="1" applyProtection="1">
      <alignment/>
      <protection/>
    </xf>
    <xf numFmtId="37" fontId="10" fillId="0" borderId="11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3" fontId="12" fillId="0" borderId="2" xfId="0" applyNumberFormat="1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>
      <alignment/>
    </xf>
    <xf numFmtId="189" fontId="8" fillId="0" borderId="17" xfId="0" applyNumberFormat="1" applyFont="1" applyFill="1" applyBorder="1" applyAlignment="1" applyProtection="1">
      <alignment textRotation="89"/>
      <protection/>
    </xf>
    <xf numFmtId="0" fontId="14" fillId="0" borderId="18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37" fontId="14" fillId="0" borderId="15" xfId="0" applyNumberFormat="1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4" fillId="0" borderId="1" xfId="0" applyFont="1" applyFill="1" applyBorder="1" applyAlignment="1">
      <alignment/>
    </xf>
    <xf numFmtId="0" fontId="10" fillId="0" borderId="2" xfId="0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37" fontId="14" fillId="0" borderId="1" xfId="0" applyNumberFormat="1" applyFont="1" applyFill="1" applyBorder="1" applyAlignment="1" applyProtection="1">
      <alignment/>
      <protection/>
    </xf>
    <xf numFmtId="37" fontId="10" fillId="0" borderId="2" xfId="0" applyNumberFormat="1" applyFont="1" applyFill="1" applyBorder="1" applyAlignment="1" applyProtection="1">
      <alignment/>
      <protection/>
    </xf>
    <xf numFmtId="49" fontId="10" fillId="0" borderId="2" xfId="0" applyNumberFormat="1" applyFont="1" applyFill="1" applyBorder="1" applyAlignment="1" applyProtection="1" quotePrefix="1">
      <alignment horizontal="center"/>
      <protection/>
    </xf>
    <xf numFmtId="49" fontId="10" fillId="0" borderId="3" xfId="0" applyNumberFormat="1" applyFont="1" applyFill="1" applyBorder="1" applyAlignment="1" applyProtection="1" quotePrefix="1">
      <alignment horizontal="center"/>
      <protection/>
    </xf>
    <xf numFmtId="37" fontId="12" fillId="0" borderId="2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2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185" fontId="10" fillId="0" borderId="0" xfId="16" applyFont="1" applyFill="1" applyBorder="1" applyAlignment="1" applyProtection="1" quotePrefix="1">
      <alignment horizontal="right"/>
      <protection/>
    </xf>
    <xf numFmtId="0" fontId="0" fillId="0" borderId="10" xfId="0" applyBorder="1" applyAlignment="1">
      <alignment/>
    </xf>
    <xf numFmtId="0" fontId="10" fillId="0" borderId="3" xfId="0" applyFont="1" applyBorder="1" applyAlignment="1">
      <alignment/>
    </xf>
    <xf numFmtId="0" fontId="10" fillId="0" borderId="16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2" xfId="0" applyFont="1" applyBorder="1" applyAlignment="1">
      <alignment/>
    </xf>
    <xf numFmtId="0" fontId="0" fillId="0" borderId="11" xfId="0" applyBorder="1" applyAlignment="1">
      <alignment/>
    </xf>
    <xf numFmtId="0" fontId="12" fillId="0" borderId="8" xfId="0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37" fontId="10" fillId="0" borderId="15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185" fontId="10" fillId="0" borderId="1" xfId="16" applyFont="1" applyFill="1" applyBorder="1" applyAlignment="1" applyProtection="1">
      <alignment/>
      <protection/>
    </xf>
    <xf numFmtId="3" fontId="10" fillId="0" borderId="15" xfId="16" applyNumberFormat="1" applyFont="1" applyFill="1" applyBorder="1" applyAlignment="1" applyProtection="1">
      <alignment horizontal="right"/>
      <protection/>
    </xf>
    <xf numFmtId="3" fontId="12" fillId="0" borderId="0" xfId="16" applyNumberFormat="1" applyFont="1" applyFill="1" applyBorder="1" applyAlignment="1" applyProtection="1" quotePrefix="1">
      <alignment horizontal="right"/>
      <protection/>
    </xf>
    <xf numFmtId="3" fontId="10" fillId="0" borderId="0" xfId="16" applyNumberFormat="1" applyFont="1" applyFill="1" applyBorder="1" applyAlignment="1" applyProtection="1" quotePrefix="1">
      <alignment horizontal="right"/>
      <protection/>
    </xf>
    <xf numFmtId="185" fontId="10" fillId="0" borderId="0" xfId="16" applyFont="1" applyFill="1" applyBorder="1" applyAlignment="1" applyProtection="1">
      <alignment horizontal="right"/>
      <protection/>
    </xf>
    <xf numFmtId="185" fontId="9" fillId="0" borderId="0" xfId="16" applyFont="1" applyFill="1" applyBorder="1" applyAlignment="1">
      <alignment horizontal="right"/>
    </xf>
    <xf numFmtId="3" fontId="9" fillId="0" borderId="0" xfId="16" applyNumberFormat="1" applyFont="1" applyFill="1" applyBorder="1" applyAlignment="1">
      <alignment horizontal="right"/>
    </xf>
    <xf numFmtId="3" fontId="10" fillId="0" borderId="0" xfId="16" applyNumberFormat="1" applyFont="1" applyFill="1" applyBorder="1" applyAlignment="1" applyProtection="1">
      <alignment horizontal="right"/>
      <protection/>
    </xf>
    <xf numFmtId="37" fontId="10" fillId="0" borderId="1" xfId="0" applyNumberFormat="1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/>
    </xf>
    <xf numFmtId="3" fontId="12" fillId="0" borderId="0" xfId="0" applyNumberFormat="1" applyFont="1" applyFill="1" applyBorder="1" applyAlignment="1" applyProtection="1" quotePrefix="1">
      <alignment horizontal="center"/>
      <protection/>
    </xf>
    <xf numFmtId="0" fontId="12" fillId="0" borderId="0" xfId="0" applyFont="1" applyBorder="1" applyAlignment="1">
      <alignment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18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8" fillId="0" borderId="3" xfId="0" applyFont="1" applyFill="1" applyBorder="1" applyAlignment="1">
      <alignment/>
    </xf>
    <xf numFmtId="37" fontId="12" fillId="0" borderId="1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 quotePrefix="1">
      <alignment horizontal="center"/>
      <protection/>
    </xf>
    <xf numFmtId="49" fontId="10" fillId="0" borderId="1" xfId="0" applyNumberFormat="1" applyFont="1" applyFill="1" applyBorder="1" applyAlignment="1" applyProtection="1" quotePrefix="1">
      <alignment horizontal="center"/>
      <protection/>
    </xf>
    <xf numFmtId="37" fontId="10" fillId="0" borderId="2" xfId="0" applyNumberFormat="1" applyFont="1" applyBorder="1" applyAlignment="1" applyProtection="1">
      <alignment/>
      <protection/>
    </xf>
    <xf numFmtId="49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 applyProtection="1">
      <alignment/>
      <protection/>
    </xf>
    <xf numFmtId="3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 applyProtection="1">
      <alignment/>
      <protection/>
    </xf>
    <xf numFmtId="49" fontId="10" fillId="0" borderId="2" xfId="0" applyNumberFormat="1" applyFont="1" applyFill="1" applyBorder="1" applyAlignment="1" applyProtection="1" quotePrefix="1">
      <alignment horizontal="center"/>
      <protection/>
    </xf>
    <xf numFmtId="3" fontId="12" fillId="0" borderId="2" xfId="0" applyNumberFormat="1" applyFont="1" applyFill="1" applyBorder="1" applyAlignment="1" applyProtection="1" quotePrefix="1">
      <alignment horizontal="center"/>
      <protection/>
    </xf>
    <xf numFmtId="0" fontId="10" fillId="0" borderId="5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vertical="top"/>
    </xf>
    <xf numFmtId="0" fontId="10" fillId="0" borderId="9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 vertical="top"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0" fillId="0" borderId="2" xfId="0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 quotePrefix="1">
      <alignment horizontal="right"/>
      <protection/>
    </xf>
    <xf numFmtId="49" fontId="12" fillId="0" borderId="1" xfId="0" applyNumberFormat="1" applyFont="1" applyFill="1" applyBorder="1" applyAlignment="1" applyProtection="1" quotePrefix="1">
      <alignment horizontal="center"/>
      <protection/>
    </xf>
    <xf numFmtId="3" fontId="12" fillId="0" borderId="2" xfId="0" applyNumberFormat="1" applyFont="1" applyFill="1" applyBorder="1" applyAlignment="1" applyProtection="1">
      <alignment horizontal="right"/>
      <protection/>
    </xf>
    <xf numFmtId="3" fontId="10" fillId="0" borderId="2" xfId="0" applyNumberFormat="1" applyFont="1" applyFill="1" applyBorder="1" applyAlignment="1" applyProtection="1" quotePrefix="1">
      <alignment horizontal="right"/>
      <protection/>
    </xf>
    <xf numFmtId="3" fontId="9" fillId="0" borderId="2" xfId="0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2" fillId="0" borderId="2" xfId="0" applyFont="1" applyFill="1" applyBorder="1" applyAlignment="1" applyProtection="1">
      <alignment horizontal="center"/>
      <protection/>
    </xf>
    <xf numFmtId="0" fontId="15" fillId="0" borderId="2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49" fontId="10" fillId="0" borderId="2" xfId="0" applyNumberFormat="1" applyFont="1" applyFill="1" applyBorder="1" applyAlignment="1" applyProtection="1">
      <alignment horizontal="center"/>
      <protection/>
    </xf>
    <xf numFmtId="37" fontId="12" fillId="0" borderId="2" xfId="0" applyNumberFormat="1" applyFont="1" applyFill="1" applyBorder="1" applyAlignment="1" applyProtection="1">
      <alignment/>
      <protection/>
    </xf>
    <xf numFmtId="37" fontId="12" fillId="0" borderId="11" xfId="0" applyNumberFormat="1" applyFont="1" applyFill="1" applyBorder="1" applyAlignment="1" applyProtection="1">
      <alignment/>
      <protection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37" fontId="12" fillId="0" borderId="2" xfId="0" applyNumberFormat="1" applyFont="1" applyBorder="1" applyAlignment="1" applyProtection="1">
      <alignment/>
      <protection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/>
    </xf>
    <xf numFmtId="49" fontId="12" fillId="0" borderId="2" xfId="0" applyNumberFormat="1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49" fontId="12" fillId="0" borderId="2" xfId="0" applyNumberFormat="1" applyFont="1" applyFill="1" applyBorder="1" applyAlignment="1" applyProtection="1" quotePrefix="1">
      <alignment horizontal="center"/>
      <protection/>
    </xf>
    <xf numFmtId="49" fontId="12" fillId="0" borderId="2" xfId="0" applyNumberFormat="1" applyFont="1" applyFill="1" applyBorder="1" applyAlignment="1" applyProtection="1">
      <alignment horizontal="center"/>
      <protection/>
    </xf>
    <xf numFmtId="49" fontId="12" fillId="0" borderId="2" xfId="0" applyNumberFormat="1" applyFont="1" applyFill="1" applyBorder="1" applyAlignment="1" applyProtection="1" quotePrefix="1">
      <alignment horizontal="center"/>
      <protection/>
    </xf>
    <xf numFmtId="0" fontId="12" fillId="0" borderId="14" xfId="0" applyFont="1" applyFill="1" applyBorder="1" applyAlignment="1">
      <alignment/>
    </xf>
    <xf numFmtId="0" fontId="10" fillId="0" borderId="16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3" fontId="10" fillId="0" borderId="2" xfId="0" applyNumberFormat="1" applyFont="1" applyFill="1" applyBorder="1" applyAlignment="1" applyProtection="1">
      <alignment horizontal="center"/>
      <protection/>
    </xf>
    <xf numFmtId="3" fontId="9" fillId="0" borderId="2" xfId="0" applyNumberFormat="1" applyFont="1" applyFill="1" applyBorder="1" applyAlignment="1">
      <alignment horizontal="center"/>
    </xf>
    <xf numFmtId="37" fontId="10" fillId="0" borderId="5" xfId="0" applyNumberFormat="1" applyFont="1" applyFill="1" applyBorder="1" applyAlignment="1" applyProtection="1">
      <alignment horizontal="center"/>
      <protection/>
    </xf>
    <xf numFmtId="3" fontId="10" fillId="0" borderId="15" xfId="0" applyNumberFormat="1" applyFont="1" applyFill="1" applyBorder="1" applyAlignment="1" applyProtection="1">
      <alignment horizontal="center"/>
      <protection/>
    </xf>
    <xf numFmtId="37" fontId="10" fillId="0" borderId="9" xfId="0" applyNumberFormat="1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0" fillId="0" borderId="5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3" fontId="12" fillId="0" borderId="2" xfId="16" applyNumberFormat="1" applyFont="1" applyFill="1" applyBorder="1" applyAlignment="1" applyProtection="1">
      <alignment/>
      <protection/>
    </xf>
    <xf numFmtId="3" fontId="10" fillId="0" borderId="2" xfId="16" applyNumberFormat="1" applyFont="1" applyFill="1" applyBorder="1" applyAlignment="1" applyProtection="1">
      <alignment/>
      <protection/>
    </xf>
    <xf numFmtId="3" fontId="10" fillId="0" borderId="2" xfId="16" applyNumberFormat="1" applyFont="1" applyFill="1" applyBorder="1" applyAlignment="1" applyProtection="1" quotePrefix="1">
      <alignment/>
      <protection/>
    </xf>
    <xf numFmtId="3" fontId="9" fillId="0" borderId="2" xfId="16" applyNumberFormat="1" applyFont="1" applyFill="1" applyBorder="1" applyAlignment="1">
      <alignment/>
    </xf>
    <xf numFmtId="3" fontId="8" fillId="0" borderId="2" xfId="16" applyNumberFormat="1" applyFont="1" applyFill="1" applyBorder="1" applyAlignment="1">
      <alignment/>
    </xf>
    <xf numFmtId="3" fontId="12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0" fillId="0" borderId="0" xfId="15" applyNumberFormat="1" applyFont="1" applyFill="1" applyBorder="1" applyAlignment="1" applyProtection="1">
      <alignment horizontal="center"/>
      <protection/>
    </xf>
    <xf numFmtId="3" fontId="12" fillId="0" borderId="0" xfId="15" applyNumberFormat="1" applyFont="1" applyFill="1" applyBorder="1" applyAlignment="1" applyProtection="1" quotePrefix="1">
      <alignment horizontal="center"/>
      <protection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3" fontId="8" fillId="0" borderId="2" xfId="15" applyNumberFormat="1" applyFont="1" applyFill="1" applyBorder="1" applyAlignment="1">
      <alignment horizontal="center"/>
    </xf>
    <xf numFmtId="3" fontId="8" fillId="0" borderId="0" xfId="15" applyNumberFormat="1" applyFont="1" applyFill="1" applyBorder="1" applyAlignment="1">
      <alignment horizontal="center"/>
    </xf>
    <xf numFmtId="37" fontId="10" fillId="0" borderId="2" xfId="0" applyNumberFormat="1" applyFont="1" applyBorder="1" applyAlignment="1" applyProtection="1">
      <alignment/>
      <protection/>
    </xf>
    <xf numFmtId="189" fontId="8" fillId="0" borderId="15" xfId="0" applyNumberFormat="1" applyFont="1" applyFill="1" applyBorder="1" applyAlignment="1" applyProtection="1">
      <alignment textRotation="89"/>
      <protection/>
    </xf>
    <xf numFmtId="37" fontId="14" fillId="0" borderId="16" xfId="0" applyNumberFormat="1" applyFont="1" applyFill="1" applyBorder="1" applyAlignment="1" applyProtection="1">
      <alignment/>
      <protection/>
    </xf>
    <xf numFmtId="189" fontId="8" fillId="0" borderId="0" xfId="0" applyNumberFormat="1" applyFont="1" applyFill="1" applyBorder="1" applyAlignment="1" applyProtection="1">
      <alignment textRotation="89"/>
      <protection/>
    </xf>
    <xf numFmtId="0" fontId="15" fillId="0" borderId="0" xfId="0" applyFont="1" applyFill="1" applyBorder="1" applyAlignment="1">
      <alignment/>
    </xf>
    <xf numFmtId="188" fontId="14" fillId="0" borderId="15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0" fillId="0" borderId="0" xfId="0" applyFont="1" applyFill="1" applyBorder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85" fontId="10" fillId="0" borderId="0" xfId="16" applyFont="1" applyBorder="1" applyAlignment="1">
      <alignment/>
    </xf>
    <xf numFmtId="0" fontId="10" fillId="0" borderId="4" xfId="0" applyFont="1" applyFill="1" applyBorder="1" applyAlignment="1" applyProtection="1">
      <alignment/>
      <protection/>
    </xf>
    <xf numFmtId="0" fontId="12" fillId="0" borderId="4" xfId="0" applyFont="1" applyFill="1" applyBorder="1" applyAlignment="1" applyProtection="1">
      <alignment/>
      <protection/>
    </xf>
    <xf numFmtId="0" fontId="10" fillId="0" borderId="4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185" fontId="10" fillId="0" borderId="0" xfId="16" applyFont="1" applyFill="1" applyBorder="1" applyAlignment="1" applyProtection="1">
      <alignment horizontal="center"/>
      <protection/>
    </xf>
    <xf numFmtId="3" fontId="10" fillId="0" borderId="0" xfId="16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185" fontId="10" fillId="0" borderId="2" xfId="16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14" fillId="0" borderId="3" xfId="0" applyFont="1" applyFill="1" applyBorder="1" applyAlignment="1">
      <alignment/>
    </xf>
    <xf numFmtId="37" fontId="14" fillId="0" borderId="2" xfId="0" applyNumberFormat="1" applyFont="1" applyFill="1" applyBorder="1" applyAlignment="1" applyProtection="1">
      <alignment/>
      <protection/>
    </xf>
    <xf numFmtId="0" fontId="10" fillId="0" borderId="5" xfId="0" applyFont="1" applyFill="1" applyBorder="1" applyAlignment="1">
      <alignment/>
    </xf>
    <xf numFmtId="49" fontId="10" fillId="0" borderId="5" xfId="0" applyNumberFormat="1" applyFont="1" applyFill="1" applyBorder="1" applyAlignment="1" applyProtection="1" quotePrefix="1">
      <alignment horizontal="center"/>
      <protection/>
    </xf>
    <xf numFmtId="3" fontId="12" fillId="0" borderId="0" xfId="0" applyNumberFormat="1" applyFont="1" applyAlignment="1">
      <alignment/>
    </xf>
    <xf numFmtId="3" fontId="12" fillId="0" borderId="11" xfId="0" applyNumberFormat="1" applyFont="1" applyFill="1" applyBorder="1" applyAlignment="1" applyProtection="1">
      <alignment/>
      <protection/>
    </xf>
    <xf numFmtId="0" fontId="10" fillId="0" borderId="11" xfId="0" applyFont="1" applyBorder="1" applyAlignment="1">
      <alignment/>
    </xf>
    <xf numFmtId="3" fontId="10" fillId="0" borderId="5" xfId="0" applyNumberFormat="1" applyFont="1" applyFill="1" applyBorder="1" applyAlignment="1" applyProtection="1">
      <alignment horizontal="right"/>
      <protection locked="0"/>
    </xf>
    <xf numFmtId="0" fontId="14" fillId="0" borderId="5" xfId="0" applyFont="1" applyFill="1" applyBorder="1" applyAlignment="1">
      <alignment horizontal="center"/>
    </xf>
    <xf numFmtId="37" fontId="10" fillId="0" borderId="5" xfId="0" applyNumberFormat="1" applyFont="1" applyFill="1" applyBorder="1" applyAlignment="1" applyProtection="1">
      <alignment/>
      <protection/>
    </xf>
    <xf numFmtId="189" fontId="8" fillId="0" borderId="10" xfId="0" applyNumberFormat="1" applyFont="1" applyFill="1" applyBorder="1" applyAlignment="1" applyProtection="1">
      <alignment textRotation="89"/>
      <protection/>
    </xf>
    <xf numFmtId="3" fontId="10" fillId="0" borderId="2" xfId="0" applyNumberFormat="1" applyFont="1" applyFill="1" applyBorder="1" applyAlignment="1" applyProtection="1">
      <alignment horizontal="right"/>
      <protection/>
    </xf>
    <xf numFmtId="37" fontId="10" fillId="0" borderId="2" xfId="0" applyNumberFormat="1" applyFont="1" applyBorder="1" applyAlignment="1" applyProtection="1">
      <alignment horizontal="center"/>
      <protection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49" fontId="10" fillId="0" borderId="5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0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6" fillId="0" borderId="11" xfId="0" applyNumberFormat="1" applyFont="1" applyFill="1" applyBorder="1" applyAlignment="1" applyProtection="1">
      <alignment horizontal="center"/>
      <protection/>
    </xf>
    <xf numFmtId="3" fontId="16" fillId="0" borderId="22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2" xfId="0" applyFont="1" applyFill="1" applyBorder="1" applyAlignment="1" applyProtection="1">
      <alignment wrapText="1"/>
      <protection/>
    </xf>
    <xf numFmtId="3" fontId="16" fillId="0" borderId="11" xfId="16" applyNumberFormat="1" applyFont="1" applyFill="1" applyBorder="1" applyAlignment="1" applyProtection="1">
      <alignment horizontal="right"/>
      <protection/>
    </xf>
    <xf numFmtId="37" fontId="16" fillId="0" borderId="11" xfId="0" applyNumberFormat="1" applyFont="1" applyFill="1" applyBorder="1" applyAlignment="1" applyProtection="1">
      <alignment/>
      <protection/>
    </xf>
    <xf numFmtId="37" fontId="16" fillId="0" borderId="10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/>
      <protection/>
    </xf>
    <xf numFmtId="0" fontId="24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4" xfId="0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3" fontId="16" fillId="0" borderId="11" xfId="16" applyNumberFormat="1" applyFont="1" applyBorder="1" applyAlignment="1">
      <alignment/>
    </xf>
    <xf numFmtId="0" fontId="12" fillId="0" borderId="14" xfId="0" applyFont="1" applyFill="1" applyBorder="1" applyAlignment="1" applyProtection="1">
      <alignment/>
      <protection/>
    </xf>
    <xf numFmtId="37" fontId="1" fillId="0" borderId="2" xfId="0" applyNumberFormat="1" applyFont="1" applyFill="1" applyBorder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2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 quotePrefix="1">
      <alignment horizontal="center"/>
      <protection/>
    </xf>
    <xf numFmtId="0" fontId="12" fillId="0" borderId="2" xfId="0" applyFont="1" applyBorder="1" applyAlignment="1">
      <alignment horizontal="left"/>
    </xf>
    <xf numFmtId="37" fontId="12" fillId="0" borderId="2" xfId="0" applyNumberFormat="1" applyFont="1" applyFill="1" applyBorder="1" applyAlignment="1" applyProtection="1">
      <alignment horizontal="center"/>
      <protection/>
    </xf>
    <xf numFmtId="37" fontId="10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37" fontId="0" fillId="0" borderId="2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 quotePrefix="1">
      <alignment horizontal="center"/>
      <protection/>
    </xf>
    <xf numFmtId="37" fontId="16" fillId="0" borderId="2" xfId="0" applyNumberFormat="1" applyFont="1" applyFill="1" applyBorder="1" applyAlignment="1" applyProtection="1">
      <alignment horizontal="center"/>
      <protection/>
    </xf>
    <xf numFmtId="3" fontId="16" fillId="0" borderId="0" xfId="15" applyNumberFormat="1" applyFont="1" applyFill="1" applyBorder="1" applyAlignment="1" applyProtection="1">
      <alignment horizontal="center"/>
      <protection/>
    </xf>
    <xf numFmtId="3" fontId="16" fillId="0" borderId="0" xfId="15" applyNumberFormat="1" applyFont="1" applyFill="1" applyBorder="1" applyAlignment="1" applyProtection="1" quotePrefix="1">
      <alignment horizontal="center"/>
      <protection/>
    </xf>
    <xf numFmtId="3" fontId="1" fillId="0" borderId="11" xfId="15" applyNumberFormat="1" applyFont="1" applyFill="1" applyBorder="1" applyAlignment="1" applyProtection="1">
      <alignment horizontal="center"/>
      <protection/>
    </xf>
    <xf numFmtId="0" fontId="25" fillId="0" borderId="2" xfId="0" applyFont="1" applyFill="1" applyBorder="1" applyAlignment="1">
      <alignment/>
    </xf>
    <xf numFmtId="3" fontId="24" fillId="0" borderId="2" xfId="0" applyNumberFormat="1" applyFont="1" applyFill="1" applyBorder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16" fillId="0" borderId="2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3" fontId="16" fillId="0" borderId="2" xfId="0" applyNumberFormat="1" applyFont="1" applyFill="1" applyBorder="1" applyAlignment="1" applyProtection="1" quotePrefix="1">
      <alignment horizontal="center"/>
      <protection/>
    </xf>
    <xf numFmtId="3" fontId="16" fillId="0" borderId="0" xfId="0" applyNumberFormat="1" applyFont="1" applyFill="1" applyBorder="1" applyAlignment="1" applyProtection="1" quotePrefix="1">
      <alignment horizontal="center"/>
      <protection/>
    </xf>
    <xf numFmtId="3" fontId="26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 applyProtection="1">
      <alignment horizontal="center"/>
      <protection/>
    </xf>
    <xf numFmtId="0" fontId="24" fillId="0" borderId="14" xfId="0" applyFont="1" applyBorder="1" applyAlignment="1">
      <alignment horizontal="left"/>
    </xf>
    <xf numFmtId="0" fontId="24" fillId="0" borderId="14" xfId="0" applyFont="1" applyFill="1" applyBorder="1" applyAlignment="1" applyProtection="1">
      <alignment horizontal="left"/>
      <protection/>
    </xf>
    <xf numFmtId="0" fontId="24" fillId="0" borderId="14" xfId="0" applyFont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188" fontId="14" fillId="0" borderId="2" xfId="0" applyNumberFormat="1" applyFont="1" applyFill="1" applyBorder="1" applyAlignment="1" applyProtection="1">
      <alignment horizontal="center"/>
      <protection/>
    </xf>
    <xf numFmtId="189" fontId="8" fillId="0" borderId="2" xfId="0" applyNumberFormat="1" applyFont="1" applyFill="1" applyBorder="1" applyAlignment="1" applyProtection="1">
      <alignment textRotation="89"/>
      <protection/>
    </xf>
    <xf numFmtId="0" fontId="14" fillId="0" borderId="2" xfId="0" applyFont="1" applyFill="1" applyBorder="1" applyAlignment="1">
      <alignment/>
    </xf>
    <xf numFmtId="37" fontId="26" fillId="0" borderId="2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4" fillId="0" borderId="2" xfId="0" applyFont="1" applyBorder="1" applyAlignment="1">
      <alignment/>
    </xf>
    <xf numFmtId="3" fontId="24" fillId="0" borderId="2" xfId="0" applyNumberFormat="1" applyFont="1" applyFill="1" applyBorder="1" applyAlignment="1" applyProtection="1">
      <alignment/>
      <protection/>
    </xf>
    <xf numFmtId="3" fontId="16" fillId="0" borderId="0" xfId="0" applyNumberFormat="1" applyFont="1" applyBorder="1" applyAlignment="1">
      <alignment horizontal="right"/>
    </xf>
    <xf numFmtId="3" fontId="16" fillId="0" borderId="2" xfId="0" applyNumberFormat="1" applyFont="1" applyFill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/>
    </xf>
    <xf numFmtId="41" fontId="16" fillId="0" borderId="2" xfId="0" applyNumberFormat="1" applyFont="1" applyBorder="1" applyAlignment="1">
      <alignment/>
    </xf>
    <xf numFmtId="49" fontId="10" fillId="0" borderId="0" xfId="0" applyNumberFormat="1" applyFont="1" applyFill="1" applyBorder="1" applyAlignment="1" applyProtection="1" quotePrefix="1">
      <alignment horizontal="center"/>
      <protection/>
    </xf>
    <xf numFmtId="188" fontId="14" fillId="0" borderId="18" xfId="0" applyNumberFormat="1" applyFont="1" applyFill="1" applyBorder="1" applyAlignment="1" applyProtection="1">
      <alignment horizontal="center"/>
      <protection/>
    </xf>
    <xf numFmtId="189" fontId="8" fillId="0" borderId="23" xfId="0" applyNumberFormat="1" applyFont="1" applyFill="1" applyBorder="1" applyAlignment="1" applyProtection="1">
      <alignment textRotation="89"/>
      <protection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24" fillId="0" borderId="2" xfId="0" applyFont="1" applyFill="1" applyBorder="1" applyAlignment="1" applyProtection="1">
      <alignment/>
      <protection/>
    </xf>
    <xf numFmtId="0" fontId="24" fillId="0" borderId="3" xfId="0" applyFont="1" applyFill="1" applyBorder="1" applyAlignment="1" applyProtection="1">
      <alignment/>
      <protection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2" xfId="0" applyFont="1" applyBorder="1" applyAlignment="1" quotePrefix="1">
      <alignment horizontal="center"/>
    </xf>
    <xf numFmtId="49" fontId="24" fillId="0" borderId="2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/>
    </xf>
    <xf numFmtId="49" fontId="24" fillId="0" borderId="2" xfId="0" applyNumberFormat="1" applyFont="1" applyFill="1" applyBorder="1" applyAlignment="1" applyProtection="1">
      <alignment horizontal="center"/>
      <protection/>
    </xf>
    <xf numFmtId="0" fontId="24" fillId="0" borderId="4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left"/>
    </xf>
    <xf numFmtId="0" fontId="24" fillId="0" borderId="3" xfId="0" applyFont="1" applyBorder="1" applyAlignment="1">
      <alignment/>
    </xf>
    <xf numFmtId="0" fontId="16" fillId="0" borderId="2" xfId="0" applyFont="1" applyFill="1" applyBorder="1" applyAlignment="1" applyProtection="1">
      <alignment horizontal="center"/>
      <protection/>
    </xf>
    <xf numFmtId="0" fontId="16" fillId="0" borderId="2" xfId="0" applyFont="1" applyBorder="1" applyAlignment="1">
      <alignment horizontal="center"/>
    </xf>
    <xf numFmtId="0" fontId="24" fillId="0" borderId="0" xfId="0" applyFont="1" applyFill="1" applyBorder="1" applyAlignment="1" applyProtection="1">
      <alignment horizontal="left"/>
      <protection/>
    </xf>
    <xf numFmtId="0" fontId="12" fillId="0" borderId="3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/>
      <protection/>
    </xf>
    <xf numFmtId="0" fontId="16" fillId="0" borderId="3" xfId="0" applyFont="1" applyFill="1" applyBorder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24" fillId="0" borderId="3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 quotePrefix="1">
      <alignment horizontal="center"/>
      <protection/>
    </xf>
    <xf numFmtId="0" fontId="24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 quotePrefix="1">
      <alignment horizontal="right"/>
      <protection/>
    </xf>
    <xf numFmtId="37" fontId="14" fillId="0" borderId="18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center"/>
      <protection/>
    </xf>
    <xf numFmtId="188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189" fontId="26" fillId="0" borderId="0" xfId="0" applyNumberFormat="1" applyFont="1" applyFill="1" applyBorder="1" applyAlignment="1" applyProtection="1">
      <alignment horizontal="center" textRotation="89"/>
      <protection/>
    </xf>
    <xf numFmtId="0" fontId="25" fillId="0" borderId="0" xfId="0" applyFont="1" applyFill="1" applyBorder="1" applyAlignment="1" quotePrefix="1">
      <alignment horizontal="center"/>
    </xf>
    <xf numFmtId="0" fontId="25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3" fontId="24" fillId="0" borderId="2" xfId="0" applyNumberFormat="1" applyFont="1" applyFill="1" applyBorder="1" applyAlignment="1" applyProtection="1" quotePrefix="1">
      <alignment horizontal="center"/>
      <protection/>
    </xf>
    <xf numFmtId="37" fontId="26" fillId="0" borderId="0" xfId="0" applyNumberFormat="1" applyFont="1" applyFill="1" applyBorder="1" applyAlignment="1" applyProtection="1">
      <alignment horizontal="center"/>
      <protection/>
    </xf>
    <xf numFmtId="0" fontId="26" fillId="0" borderId="2" xfId="0" applyFont="1" applyFill="1" applyBorder="1" applyAlignment="1">
      <alignment horizontal="center"/>
    </xf>
    <xf numFmtId="3" fontId="16" fillId="0" borderId="11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3" fontId="1" fillId="0" borderId="0" xfId="0" applyNumberFormat="1" applyFont="1" applyAlignment="1">
      <alignment/>
    </xf>
    <xf numFmtId="0" fontId="24" fillId="0" borderId="8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0" fontId="24" fillId="0" borderId="2" xfId="0" applyFont="1" applyFill="1" applyBorder="1" applyAlignment="1">
      <alignment shrinkToFit="1"/>
    </xf>
    <xf numFmtId="0" fontId="24" fillId="0" borderId="14" xfId="0" applyFont="1" applyFill="1" applyBorder="1" applyAlignment="1">
      <alignment shrinkToFit="1"/>
    </xf>
    <xf numFmtId="0" fontId="24" fillId="0" borderId="8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 quotePrefix="1">
      <alignment horizontal="center"/>
    </xf>
    <xf numFmtId="3" fontId="24" fillId="0" borderId="0" xfId="0" applyNumberFormat="1" applyFont="1" applyFill="1" applyBorder="1" applyAlignment="1">
      <alignment/>
    </xf>
    <xf numFmtId="0" fontId="24" fillId="0" borderId="0" xfId="0" applyFont="1" applyBorder="1" applyAlignment="1" quotePrefix="1">
      <alignment horizontal="center"/>
    </xf>
    <xf numFmtId="3" fontId="24" fillId="0" borderId="4" xfId="0" applyNumberFormat="1" applyFont="1" applyBorder="1" applyAlignment="1">
      <alignment horizontal="right"/>
    </xf>
    <xf numFmtId="0" fontId="16" fillId="0" borderId="0" xfId="0" applyFont="1" applyFill="1" applyBorder="1" applyAlignment="1" applyProtection="1">
      <alignment/>
      <protection/>
    </xf>
    <xf numFmtId="3" fontId="16" fillId="0" borderId="2" xfId="0" applyNumberFormat="1" applyFont="1" applyBorder="1" applyAlignment="1">
      <alignment horizontal="right"/>
    </xf>
    <xf numFmtId="0" fontId="16" fillId="0" borderId="4" xfId="0" applyFont="1" applyFill="1" applyBorder="1" applyAlignment="1" applyProtection="1">
      <alignment/>
      <protection/>
    </xf>
    <xf numFmtId="0" fontId="24" fillId="0" borderId="3" xfId="0" applyFont="1" applyFill="1" applyBorder="1" applyAlignment="1" applyProtection="1">
      <alignment/>
      <protection/>
    </xf>
    <xf numFmtId="0" fontId="16" fillId="0" borderId="4" xfId="0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/>
    </xf>
    <xf numFmtId="41" fontId="24" fillId="0" borderId="2" xfId="0" applyNumberFormat="1" applyFont="1" applyFill="1" applyBorder="1" applyAlignment="1" applyProtection="1">
      <alignment horizontal="right"/>
      <protection locked="0"/>
    </xf>
    <xf numFmtId="41" fontId="25" fillId="0" borderId="2" xfId="16" applyNumberFormat="1" applyFont="1" applyFill="1" applyBorder="1" applyAlignment="1" applyProtection="1">
      <alignment/>
      <protection/>
    </xf>
    <xf numFmtId="41" fontId="25" fillId="0" borderId="4" xfId="16" applyNumberFormat="1" applyFont="1" applyFill="1" applyBorder="1" applyAlignment="1" applyProtection="1">
      <alignment/>
      <protection/>
    </xf>
    <xf numFmtId="41" fontId="25" fillId="0" borderId="0" xfId="16" applyNumberFormat="1" applyFont="1" applyFill="1" applyBorder="1" applyAlignment="1" applyProtection="1">
      <alignment/>
      <protection/>
    </xf>
    <xf numFmtId="41" fontId="16" fillId="0" borderId="2" xfId="0" applyNumberFormat="1" applyFont="1" applyFill="1" applyBorder="1" applyAlignment="1" applyProtection="1">
      <alignment horizontal="right"/>
      <protection locked="0"/>
    </xf>
    <xf numFmtId="41" fontId="26" fillId="0" borderId="0" xfId="16" applyNumberFormat="1" applyFont="1" applyFill="1" applyBorder="1" applyAlignment="1" applyProtection="1">
      <alignment/>
      <protection/>
    </xf>
    <xf numFmtId="41" fontId="16" fillId="0" borderId="0" xfId="0" applyNumberFormat="1" applyFont="1" applyFill="1" applyBorder="1" applyAlignment="1" applyProtection="1">
      <alignment horizontal="right"/>
      <protection/>
    </xf>
    <xf numFmtId="41" fontId="16" fillId="0" borderId="0" xfId="0" applyNumberFormat="1" applyFont="1" applyFill="1" applyBorder="1" applyAlignment="1" applyProtection="1" quotePrefix="1">
      <alignment horizontal="right"/>
      <protection/>
    </xf>
    <xf numFmtId="41" fontId="16" fillId="0" borderId="0" xfId="0" applyNumberFormat="1" applyFont="1" applyFill="1" applyBorder="1" applyAlignment="1" applyProtection="1" quotePrefix="1">
      <alignment/>
      <protection/>
    </xf>
    <xf numFmtId="41" fontId="16" fillId="0" borderId="2" xfId="0" applyNumberFormat="1" applyFont="1" applyFill="1" applyBorder="1" applyAlignment="1" applyProtection="1" quotePrefix="1">
      <alignment horizontal="right"/>
      <protection/>
    </xf>
    <xf numFmtId="41" fontId="16" fillId="0" borderId="2" xfId="0" applyNumberFormat="1" applyFont="1" applyBorder="1" applyAlignment="1">
      <alignment/>
    </xf>
    <xf numFmtId="41" fontId="16" fillId="0" borderId="5" xfId="0" applyNumberFormat="1" applyFont="1" applyBorder="1" applyAlignment="1">
      <alignment/>
    </xf>
    <xf numFmtId="0" fontId="8" fillId="0" borderId="18" xfId="0" applyFont="1" applyFill="1" applyBorder="1" applyAlignment="1" applyProtection="1">
      <alignment horizontal="center" vertical="center" textRotation="90"/>
      <protection/>
    </xf>
    <xf numFmtId="0" fontId="8" fillId="0" borderId="3" xfId="0" applyFont="1" applyFill="1" applyBorder="1" applyAlignment="1" applyProtection="1">
      <alignment horizontal="center" vertical="center" textRotation="90"/>
      <protection/>
    </xf>
    <xf numFmtId="0" fontId="8" fillId="0" borderId="19" xfId="0" applyFont="1" applyFill="1" applyBorder="1" applyAlignment="1" applyProtection="1">
      <alignment horizontal="center" vertical="center" textRotation="90"/>
      <protection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189" fontId="11" fillId="0" borderId="1" xfId="0" applyNumberFormat="1" applyFont="1" applyFill="1" applyBorder="1" applyAlignment="1" applyProtection="1">
      <alignment horizontal="center" vertical="center" textRotation="90"/>
      <protection/>
    </xf>
    <xf numFmtId="189" fontId="11" fillId="0" borderId="2" xfId="0" applyNumberFormat="1" applyFont="1" applyFill="1" applyBorder="1" applyAlignment="1" applyProtection="1">
      <alignment horizontal="center" vertical="center" textRotation="90"/>
      <protection/>
    </xf>
    <xf numFmtId="189" fontId="11" fillId="0" borderId="5" xfId="0" applyNumberFormat="1" applyFont="1" applyFill="1" applyBorder="1" applyAlignment="1" applyProtection="1">
      <alignment horizontal="center" vertical="center" textRotation="90"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G2">
      <selection activeCell="I19" sqref="I19"/>
    </sheetView>
  </sheetViews>
  <sheetFormatPr defaultColWidth="11.421875" defaultRowHeight="12.75"/>
  <cols>
    <col min="1" max="1" width="5.57421875" style="0" customWidth="1"/>
    <col min="2" max="2" width="7.57421875" style="0" customWidth="1"/>
    <col min="3" max="3" width="33.57421875" style="0" customWidth="1"/>
    <col min="4" max="4" width="2.7109375" style="0" customWidth="1"/>
    <col min="5" max="5" width="2.57421875" style="0" customWidth="1"/>
    <col min="6" max="6" width="7.7109375" style="0" customWidth="1"/>
    <col min="7" max="10" width="13.7109375" style="0" customWidth="1"/>
    <col min="11" max="12" width="12.7109375" style="0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0</v>
      </c>
    </row>
    <row r="3" spans="1:10" ht="18">
      <c r="A3" s="3"/>
      <c r="B3" s="3"/>
      <c r="C3" s="3"/>
      <c r="D3" s="3"/>
      <c r="E3" s="3"/>
      <c r="F3" s="4" t="s">
        <v>0</v>
      </c>
      <c r="G3" s="4" t="s">
        <v>88</v>
      </c>
      <c r="H3" s="4"/>
      <c r="I3" s="3"/>
      <c r="J3" s="3"/>
    </row>
    <row r="4" spans="1:9" ht="16.5">
      <c r="A4" s="5"/>
      <c r="F4" s="2"/>
      <c r="G4" s="2"/>
      <c r="H4" s="2"/>
      <c r="I4" s="2"/>
    </row>
    <row r="6" spans="1:12" ht="15.75">
      <c r="A6" s="8" t="s">
        <v>93</v>
      </c>
      <c r="B6" s="6"/>
      <c r="C6" s="6"/>
      <c r="D6" s="6"/>
      <c r="E6" s="6"/>
      <c r="K6" s="7"/>
      <c r="L6" s="6"/>
    </row>
    <row r="7" spans="1:12" ht="12.75">
      <c r="A7" s="8"/>
      <c r="B7" s="6"/>
      <c r="C7" s="9" t="s">
        <v>0</v>
      </c>
      <c r="D7" s="9"/>
      <c r="E7" s="9"/>
      <c r="F7" s="6"/>
      <c r="G7" s="6"/>
      <c r="H7" s="6"/>
      <c r="I7" s="6"/>
      <c r="J7" s="7"/>
      <c r="K7" s="7"/>
      <c r="L7" s="6"/>
    </row>
    <row r="8" spans="1:12" ht="12.75">
      <c r="A8" s="12" t="s">
        <v>1</v>
      </c>
      <c r="B8" s="10"/>
      <c r="C8" s="11"/>
      <c r="D8" s="11"/>
      <c r="E8" s="11"/>
      <c r="F8" s="11"/>
      <c r="G8" s="11"/>
      <c r="H8" s="11"/>
      <c r="I8" s="12"/>
      <c r="J8" s="12"/>
      <c r="K8" s="12"/>
      <c r="L8" s="12"/>
    </row>
    <row r="9" spans="1:12" ht="13.5" thickBot="1">
      <c r="A9" s="14"/>
      <c r="B9" s="13"/>
      <c r="C9" s="14"/>
      <c r="D9" s="14"/>
      <c r="E9" s="14"/>
      <c r="F9" s="14"/>
      <c r="G9" s="14"/>
      <c r="H9" s="14"/>
      <c r="I9" s="14"/>
      <c r="J9" s="15"/>
      <c r="K9" s="15"/>
      <c r="L9" s="17"/>
    </row>
    <row r="10" spans="1:12" ht="20.25" customHeight="1">
      <c r="A10" s="472" t="s">
        <v>73</v>
      </c>
      <c r="B10" s="19"/>
      <c r="C10" s="18"/>
      <c r="D10" s="475" t="s">
        <v>2</v>
      </c>
      <c r="E10" s="478" t="s">
        <v>3</v>
      </c>
      <c r="F10" s="481" t="s">
        <v>4</v>
      </c>
      <c r="G10" s="482"/>
      <c r="H10" s="20" t="s">
        <v>5</v>
      </c>
      <c r="I10" s="21"/>
      <c r="J10" s="22" t="s">
        <v>6</v>
      </c>
      <c r="K10" s="319" t="s">
        <v>7</v>
      </c>
      <c r="L10" s="20" t="s">
        <v>8</v>
      </c>
    </row>
    <row r="11" spans="1:12" ht="13.5" thickBot="1">
      <c r="A11" s="473"/>
      <c r="B11" s="25"/>
      <c r="C11" s="26"/>
      <c r="D11" s="476"/>
      <c r="E11" s="479"/>
      <c r="F11" s="27"/>
      <c r="G11" s="28"/>
      <c r="H11" s="29" t="s">
        <v>9</v>
      </c>
      <c r="I11" s="30" t="s">
        <v>10</v>
      </c>
      <c r="J11" s="24">
        <v>2004</v>
      </c>
      <c r="K11" s="318" t="s">
        <v>87</v>
      </c>
      <c r="L11" s="31" t="s">
        <v>11</v>
      </c>
    </row>
    <row r="12" spans="1:12" ht="12.75">
      <c r="A12" s="473"/>
      <c r="B12" s="25" t="s">
        <v>0</v>
      </c>
      <c r="C12" s="24" t="s">
        <v>12</v>
      </c>
      <c r="D12" s="476"/>
      <c r="E12" s="479"/>
      <c r="F12" s="20" t="s">
        <v>13</v>
      </c>
      <c r="G12" s="18"/>
      <c r="H12" s="29" t="s">
        <v>14</v>
      </c>
      <c r="I12" s="30" t="s">
        <v>15</v>
      </c>
      <c r="J12" s="24" t="s">
        <v>16</v>
      </c>
      <c r="K12" s="20" t="s">
        <v>16</v>
      </c>
      <c r="L12" s="29" t="s">
        <v>17</v>
      </c>
    </row>
    <row r="13" spans="1:12" ht="12.75">
      <c r="A13" s="473"/>
      <c r="B13" s="25"/>
      <c r="C13" s="32"/>
      <c r="D13" s="476"/>
      <c r="E13" s="479"/>
      <c r="F13" s="24" t="s">
        <v>18</v>
      </c>
      <c r="G13" s="24" t="s">
        <v>19</v>
      </c>
      <c r="H13" s="29" t="s">
        <v>20</v>
      </c>
      <c r="I13" s="30" t="s">
        <v>21</v>
      </c>
      <c r="J13" s="24" t="s">
        <v>22</v>
      </c>
      <c r="K13" s="29" t="s">
        <v>23</v>
      </c>
      <c r="L13" s="33" t="s">
        <v>24</v>
      </c>
    </row>
    <row r="14" spans="1:12" ht="13.5" thickBot="1">
      <c r="A14" s="474"/>
      <c r="B14" s="34" t="s">
        <v>25</v>
      </c>
      <c r="C14" s="35"/>
      <c r="D14" s="477"/>
      <c r="E14" s="480"/>
      <c r="F14" s="36"/>
      <c r="G14" s="36"/>
      <c r="H14" s="37" t="s">
        <v>26</v>
      </c>
      <c r="I14" s="38"/>
      <c r="J14" s="37" t="s">
        <v>27</v>
      </c>
      <c r="K14" s="37">
        <v>2003</v>
      </c>
      <c r="L14" s="37">
        <v>2005</v>
      </c>
    </row>
    <row r="15" spans="1:13" ht="13.5" thickBot="1">
      <c r="A15" s="60"/>
      <c r="B15" s="40"/>
      <c r="C15" s="39"/>
      <c r="D15" s="284" t="s">
        <v>0</v>
      </c>
      <c r="E15" s="39"/>
      <c r="F15" s="39"/>
      <c r="G15" s="39"/>
      <c r="H15" s="39"/>
      <c r="I15" s="43"/>
      <c r="J15" s="43"/>
      <c r="K15" s="45"/>
      <c r="L15" s="285"/>
      <c r="M15" s="97"/>
    </row>
    <row r="16" spans="1:12" ht="12.75">
      <c r="A16" s="165"/>
      <c r="B16" s="165"/>
      <c r="C16" s="162"/>
      <c r="D16" s="170"/>
      <c r="E16" s="172"/>
      <c r="F16" s="165"/>
      <c r="G16" s="175"/>
      <c r="H16" s="165"/>
      <c r="I16" s="176"/>
      <c r="J16" s="179"/>
      <c r="K16" s="180"/>
      <c r="L16" s="187"/>
    </row>
    <row r="17" spans="1:12" ht="12.75">
      <c r="A17" s="136">
        <v>51</v>
      </c>
      <c r="B17" s="136"/>
      <c r="C17" s="163" t="s">
        <v>102</v>
      </c>
      <c r="D17" s="134"/>
      <c r="E17" s="135"/>
      <c r="F17" s="136"/>
      <c r="G17" s="137"/>
      <c r="H17" s="136"/>
      <c r="I17" s="268">
        <f>SUM(I19:I26)</f>
        <v>70197</v>
      </c>
      <c r="J17" s="268">
        <f>SUM(J19:J26)</f>
        <v>70197</v>
      </c>
      <c r="K17" s="181"/>
      <c r="L17" s="128"/>
    </row>
    <row r="18" spans="1:12" ht="12.75">
      <c r="A18" s="145"/>
      <c r="B18" s="145"/>
      <c r="C18" s="164"/>
      <c r="D18" s="171"/>
      <c r="E18" s="173"/>
      <c r="F18" s="145"/>
      <c r="G18" s="69"/>
      <c r="H18" s="145"/>
      <c r="I18" s="269"/>
      <c r="J18" s="269"/>
      <c r="K18" s="182"/>
      <c r="L18" s="128"/>
    </row>
    <row r="19" spans="1:12" ht="12.75">
      <c r="A19" s="103"/>
      <c r="B19" s="145">
        <v>5829</v>
      </c>
      <c r="C19" s="340" t="s">
        <v>92</v>
      </c>
      <c r="D19" s="171"/>
      <c r="E19" s="173"/>
      <c r="F19" s="203" t="s">
        <v>70</v>
      </c>
      <c r="G19" s="69" t="s">
        <v>58</v>
      </c>
      <c r="H19" s="145">
        <v>2004</v>
      </c>
      <c r="I19" s="269">
        <f aca="true" t="shared" si="0" ref="I19:I26">SUM(J19)</f>
        <v>8860</v>
      </c>
      <c r="J19" s="269">
        <v>8860</v>
      </c>
      <c r="K19" s="183"/>
      <c r="L19" s="128"/>
    </row>
    <row r="20" spans="1:12" ht="12.75">
      <c r="A20" s="103"/>
      <c r="B20" s="103">
        <v>5832</v>
      </c>
      <c r="C20" s="338" t="s">
        <v>104</v>
      </c>
      <c r="D20" s="171"/>
      <c r="E20" s="173"/>
      <c r="F20" s="203" t="s">
        <v>69</v>
      </c>
      <c r="G20" s="69" t="s">
        <v>101</v>
      </c>
      <c r="H20" s="145">
        <v>2004</v>
      </c>
      <c r="I20" s="269">
        <f t="shared" si="0"/>
        <v>2702</v>
      </c>
      <c r="J20" s="270">
        <v>2702</v>
      </c>
      <c r="K20" s="159"/>
      <c r="L20" s="128"/>
    </row>
    <row r="21" spans="1:12" ht="12.75">
      <c r="A21" s="103"/>
      <c r="B21" s="103">
        <v>5300</v>
      </c>
      <c r="C21" s="338" t="s">
        <v>105</v>
      </c>
      <c r="D21" s="171"/>
      <c r="E21" s="173"/>
      <c r="F21" s="203" t="s">
        <v>69</v>
      </c>
      <c r="G21" s="342" t="s">
        <v>119</v>
      </c>
      <c r="H21" s="145">
        <v>2004</v>
      </c>
      <c r="I21" s="269">
        <f t="shared" si="0"/>
        <v>6234</v>
      </c>
      <c r="J21" s="270">
        <v>6234</v>
      </c>
      <c r="K21" s="159"/>
      <c r="L21" s="128"/>
    </row>
    <row r="22" spans="1:12" ht="12.75">
      <c r="A22" s="103"/>
      <c r="B22" s="103">
        <v>5035</v>
      </c>
      <c r="C22" s="338" t="s">
        <v>106</v>
      </c>
      <c r="D22" s="171"/>
      <c r="E22" s="173"/>
      <c r="F22" s="207" t="s">
        <v>76</v>
      </c>
      <c r="G22" s="69" t="s">
        <v>28</v>
      </c>
      <c r="H22" s="145">
        <v>2004</v>
      </c>
      <c r="I22" s="269">
        <f t="shared" si="0"/>
        <v>407</v>
      </c>
      <c r="J22" s="270">
        <v>407</v>
      </c>
      <c r="K22" s="159"/>
      <c r="L22" s="128"/>
    </row>
    <row r="23" spans="1:12" ht="12.75">
      <c r="A23" s="103"/>
      <c r="B23" s="103">
        <v>906</v>
      </c>
      <c r="C23" s="338" t="s">
        <v>107</v>
      </c>
      <c r="D23" s="171"/>
      <c r="E23" s="173"/>
      <c r="F23" s="207" t="s">
        <v>78</v>
      </c>
      <c r="G23" s="69" t="s">
        <v>103</v>
      </c>
      <c r="H23" s="145">
        <v>2004</v>
      </c>
      <c r="I23" s="269">
        <f t="shared" si="0"/>
        <v>4338</v>
      </c>
      <c r="J23" s="270">
        <v>4338</v>
      </c>
      <c r="K23" s="159"/>
      <c r="L23" s="128"/>
    </row>
    <row r="24" spans="1:12" ht="12.75">
      <c r="A24" s="103"/>
      <c r="B24" s="103">
        <v>907</v>
      </c>
      <c r="C24" s="338" t="s">
        <v>108</v>
      </c>
      <c r="D24" s="171"/>
      <c r="E24" s="173"/>
      <c r="F24" s="203" t="s">
        <v>110</v>
      </c>
      <c r="G24" s="69" t="s">
        <v>111</v>
      </c>
      <c r="H24" s="145">
        <v>2004</v>
      </c>
      <c r="I24" s="269">
        <f t="shared" si="0"/>
        <v>556</v>
      </c>
      <c r="J24" s="270">
        <v>556</v>
      </c>
      <c r="K24" s="159"/>
      <c r="L24" s="128"/>
    </row>
    <row r="25" spans="1:12" ht="12.75">
      <c r="A25" s="103"/>
      <c r="B25" s="103">
        <v>908</v>
      </c>
      <c r="C25" s="338" t="s">
        <v>109</v>
      </c>
      <c r="D25" s="171"/>
      <c r="E25" s="173"/>
      <c r="F25" s="203" t="s">
        <v>112</v>
      </c>
      <c r="G25" s="69" t="s">
        <v>113</v>
      </c>
      <c r="H25" s="145">
        <v>2004</v>
      </c>
      <c r="I25" s="269">
        <f t="shared" si="0"/>
        <v>100</v>
      </c>
      <c r="J25" s="270">
        <v>100</v>
      </c>
      <c r="K25" s="159"/>
      <c r="L25" s="128"/>
    </row>
    <row r="26" spans="1:12" ht="12.75">
      <c r="A26" s="103"/>
      <c r="B26" s="103">
        <v>5328</v>
      </c>
      <c r="C26" s="338" t="s">
        <v>118</v>
      </c>
      <c r="D26" s="171"/>
      <c r="E26" s="173"/>
      <c r="F26" s="203" t="s">
        <v>114</v>
      </c>
      <c r="G26" s="69" t="s">
        <v>115</v>
      </c>
      <c r="H26" s="145">
        <v>2004</v>
      </c>
      <c r="I26" s="269">
        <f t="shared" si="0"/>
        <v>47000</v>
      </c>
      <c r="J26" s="270">
        <v>47000</v>
      </c>
      <c r="K26" s="159"/>
      <c r="L26" s="128"/>
    </row>
    <row r="27" spans="1:12" ht="12.75">
      <c r="A27" s="166"/>
      <c r="B27" s="166"/>
      <c r="C27" s="339"/>
      <c r="D27" s="166"/>
      <c r="E27" s="158"/>
      <c r="F27" s="203"/>
      <c r="G27" s="69"/>
      <c r="H27" s="145"/>
      <c r="I27" s="271"/>
      <c r="J27" s="271"/>
      <c r="K27" s="184"/>
      <c r="L27" s="166"/>
    </row>
    <row r="28" spans="1:12" ht="12.75">
      <c r="A28" s="136">
        <v>90</v>
      </c>
      <c r="B28" s="136">
        <v>2579</v>
      </c>
      <c r="C28" s="163" t="s">
        <v>34</v>
      </c>
      <c r="D28" s="188"/>
      <c r="E28" s="189"/>
      <c r="F28" s="136">
        <v>998</v>
      </c>
      <c r="G28" s="137" t="s">
        <v>35</v>
      </c>
      <c r="H28" s="136">
        <v>2004</v>
      </c>
      <c r="I28" s="268">
        <f>SUM(J28)</f>
        <v>10000</v>
      </c>
      <c r="J28" s="272">
        <v>10000</v>
      </c>
      <c r="K28" s="184"/>
      <c r="L28" s="166"/>
    </row>
    <row r="29" spans="1:12" ht="12.75">
      <c r="A29" s="136"/>
      <c r="B29" s="136"/>
      <c r="C29" s="163"/>
      <c r="D29" s="188"/>
      <c r="E29" s="189"/>
      <c r="F29" s="136"/>
      <c r="G29" s="137"/>
      <c r="H29" s="136"/>
      <c r="I29" s="268"/>
      <c r="J29" s="272"/>
      <c r="K29" s="184"/>
      <c r="L29" s="166"/>
    </row>
    <row r="30" spans="1:12" ht="12.75">
      <c r="A30" s="136">
        <v>91</v>
      </c>
      <c r="B30" s="136">
        <v>388</v>
      </c>
      <c r="C30" s="163" t="s">
        <v>36</v>
      </c>
      <c r="D30" s="134"/>
      <c r="E30" s="135"/>
      <c r="F30" s="136">
        <v>998</v>
      </c>
      <c r="G30" s="137" t="s">
        <v>35</v>
      </c>
      <c r="H30" s="136">
        <v>2004</v>
      </c>
      <c r="I30" s="268">
        <f>SUM(J30)</f>
        <v>20000</v>
      </c>
      <c r="J30" s="272">
        <v>20000</v>
      </c>
      <c r="K30" s="185"/>
      <c r="L30" s="166"/>
    </row>
    <row r="31" spans="1:12" ht="12.75">
      <c r="A31" s="136"/>
      <c r="B31" s="136"/>
      <c r="C31" s="163"/>
      <c r="D31" s="134"/>
      <c r="E31" s="135"/>
      <c r="F31" s="136"/>
      <c r="G31" s="137"/>
      <c r="H31" s="136"/>
      <c r="I31" s="268"/>
      <c r="J31" s="272"/>
      <c r="K31" s="185"/>
      <c r="L31" s="166"/>
    </row>
    <row r="32" spans="1:12" ht="12.75">
      <c r="A32" s="136">
        <v>92</v>
      </c>
      <c r="B32" s="136">
        <v>389</v>
      </c>
      <c r="C32" s="163" t="s">
        <v>37</v>
      </c>
      <c r="D32" s="188"/>
      <c r="E32" s="189"/>
      <c r="F32" s="136">
        <v>998</v>
      </c>
      <c r="G32" s="137" t="s">
        <v>35</v>
      </c>
      <c r="H32" s="136">
        <v>2004</v>
      </c>
      <c r="I32" s="268">
        <f>SUM(J32)</f>
        <v>20000</v>
      </c>
      <c r="J32" s="272">
        <v>20000</v>
      </c>
      <c r="K32" s="185"/>
      <c r="L32" s="166"/>
    </row>
    <row r="33" spans="1:12" ht="12.75">
      <c r="A33" s="136"/>
      <c r="B33" s="136"/>
      <c r="C33" s="163"/>
      <c r="D33" s="188"/>
      <c r="E33" s="189"/>
      <c r="F33" s="136"/>
      <c r="G33" s="137"/>
      <c r="H33" s="136"/>
      <c r="I33" s="268"/>
      <c r="J33" s="272"/>
      <c r="K33" s="185"/>
      <c r="L33" s="166"/>
    </row>
    <row r="34" spans="1:12" ht="12.75">
      <c r="A34" s="136">
        <v>94</v>
      </c>
      <c r="B34" s="136">
        <v>391</v>
      </c>
      <c r="C34" s="163" t="s">
        <v>38</v>
      </c>
      <c r="D34" s="188"/>
      <c r="E34" s="189"/>
      <c r="F34" s="136">
        <v>998</v>
      </c>
      <c r="G34" s="137" t="s">
        <v>35</v>
      </c>
      <c r="H34" s="136">
        <v>2004</v>
      </c>
      <c r="I34" s="268">
        <f>SUM(J34)</f>
        <v>20000</v>
      </c>
      <c r="J34" s="272">
        <v>20000</v>
      </c>
      <c r="K34" s="185"/>
      <c r="L34" s="166"/>
    </row>
    <row r="35" spans="1:12" ht="12.75">
      <c r="A35" s="136"/>
      <c r="B35" s="136"/>
      <c r="C35" s="163"/>
      <c r="D35" s="188"/>
      <c r="E35" s="189"/>
      <c r="F35" s="136"/>
      <c r="G35" s="137"/>
      <c r="H35" s="136"/>
      <c r="I35" s="268"/>
      <c r="J35" s="272"/>
      <c r="K35" s="185"/>
      <c r="L35" s="166"/>
    </row>
    <row r="36" spans="1:12" ht="12.75">
      <c r="A36" s="29">
        <v>95</v>
      </c>
      <c r="B36" s="29">
        <v>392</v>
      </c>
      <c r="C36" s="190" t="s">
        <v>39</v>
      </c>
      <c r="D36" s="188"/>
      <c r="E36" s="189"/>
      <c r="F36" s="136">
        <v>998</v>
      </c>
      <c r="G36" s="137" t="s">
        <v>35</v>
      </c>
      <c r="H36" s="136">
        <v>2004</v>
      </c>
      <c r="I36" s="268">
        <f>SUM(J36)</f>
        <v>20000</v>
      </c>
      <c r="J36" s="272">
        <v>20000</v>
      </c>
      <c r="K36" s="186"/>
      <c r="L36" s="151"/>
    </row>
    <row r="37" spans="1:12" ht="12.75">
      <c r="A37" s="166"/>
      <c r="B37" s="166"/>
      <c r="C37" s="99"/>
      <c r="D37" s="171"/>
      <c r="E37" s="173"/>
      <c r="F37" s="145"/>
      <c r="G37" s="69"/>
      <c r="H37" s="145"/>
      <c r="I37" s="269"/>
      <c r="J37" s="269"/>
      <c r="K37" s="290"/>
      <c r="L37" s="104"/>
    </row>
    <row r="38" spans="1:12" ht="12.75">
      <c r="A38" s="30">
        <v>96</v>
      </c>
      <c r="B38" s="30">
        <v>393</v>
      </c>
      <c r="C38" s="264" t="s">
        <v>116</v>
      </c>
      <c r="D38" s="166"/>
      <c r="E38" s="158"/>
      <c r="F38" s="136">
        <v>998</v>
      </c>
      <c r="G38" s="137" t="s">
        <v>35</v>
      </c>
      <c r="H38" s="136">
        <v>2004</v>
      </c>
      <c r="I38" s="268">
        <f>SUM(J38)</f>
        <v>25103</v>
      </c>
      <c r="J38" s="273">
        <v>25103</v>
      </c>
      <c r="K38" s="290"/>
      <c r="L38" s="104"/>
    </row>
    <row r="39" spans="1:12" ht="12.75">
      <c r="A39" s="166"/>
      <c r="B39" s="166"/>
      <c r="C39" s="158"/>
      <c r="D39" s="166"/>
      <c r="E39" s="158"/>
      <c r="F39" s="166"/>
      <c r="G39" s="158"/>
      <c r="H39" s="166"/>
      <c r="I39" s="248"/>
      <c r="J39" s="248"/>
      <c r="K39" s="290"/>
      <c r="L39" s="104"/>
    </row>
    <row r="40" spans="1:12" ht="12.75">
      <c r="A40" s="30">
        <v>97</v>
      </c>
      <c r="B40" s="30">
        <v>394</v>
      </c>
      <c r="C40" s="341" t="s">
        <v>117</v>
      </c>
      <c r="D40" s="166"/>
      <c r="E40" s="158"/>
      <c r="F40" s="136">
        <v>998</v>
      </c>
      <c r="G40" s="137" t="s">
        <v>35</v>
      </c>
      <c r="H40" s="136">
        <v>2004</v>
      </c>
      <c r="I40" s="268">
        <f>SUM(J40)</f>
        <v>20000</v>
      </c>
      <c r="J40" s="273">
        <v>20000</v>
      </c>
      <c r="K40" s="290"/>
      <c r="L40" s="104"/>
    </row>
    <row r="41" spans="1:12" ht="12.75">
      <c r="A41" s="194"/>
      <c r="B41" s="194"/>
      <c r="C41" s="192"/>
      <c r="D41" s="194"/>
      <c r="E41" s="192"/>
      <c r="F41" s="194"/>
      <c r="G41" s="192"/>
      <c r="H41" s="194"/>
      <c r="I41" s="273"/>
      <c r="J41" s="273"/>
      <c r="K41" s="192"/>
      <c r="L41" s="80" t="s">
        <v>0</v>
      </c>
    </row>
    <row r="42" spans="1:12" ht="12.75">
      <c r="A42" s="166"/>
      <c r="B42" s="166"/>
      <c r="C42" s="158"/>
      <c r="D42" s="166"/>
      <c r="E42" s="158"/>
      <c r="F42" s="166"/>
      <c r="G42" s="158"/>
      <c r="H42" s="166"/>
      <c r="I42" s="248"/>
      <c r="J42" s="248"/>
      <c r="K42" s="158"/>
      <c r="L42" s="104"/>
    </row>
    <row r="43" spans="1:12" ht="12.75">
      <c r="A43" s="166"/>
      <c r="B43" s="166"/>
      <c r="C43" s="158"/>
      <c r="D43" s="166"/>
      <c r="E43" s="158"/>
      <c r="F43" s="166"/>
      <c r="G43" s="158"/>
      <c r="H43" s="166"/>
      <c r="I43" s="248"/>
      <c r="J43" s="248"/>
      <c r="K43" s="158"/>
      <c r="L43" s="104"/>
    </row>
    <row r="44" spans="1:12" ht="12.75">
      <c r="A44" s="166"/>
      <c r="B44" s="166"/>
      <c r="C44" s="158"/>
      <c r="D44" s="166"/>
      <c r="E44" s="158"/>
      <c r="F44" s="166"/>
      <c r="G44" s="158"/>
      <c r="H44" s="166"/>
      <c r="I44" s="248"/>
      <c r="J44" s="248"/>
      <c r="K44" s="158"/>
      <c r="L44" s="104"/>
    </row>
    <row r="45" spans="1:12" ht="13.5" thickBot="1">
      <c r="A45" s="104"/>
      <c r="B45" s="104"/>
      <c r="C45" s="97"/>
      <c r="D45" s="104"/>
      <c r="E45" s="97"/>
      <c r="F45" s="104"/>
      <c r="G45" s="97"/>
      <c r="H45" s="104"/>
      <c r="I45" s="274"/>
      <c r="J45" s="274"/>
      <c r="K45" s="97"/>
      <c r="L45" s="104"/>
    </row>
    <row r="46" spans="1:12" ht="13.5" thickBot="1">
      <c r="A46" s="167"/>
      <c r="B46" s="167"/>
      <c r="C46" s="160"/>
      <c r="D46" s="167"/>
      <c r="E46" s="160"/>
      <c r="F46" s="167"/>
      <c r="G46" s="160"/>
      <c r="H46" s="167"/>
      <c r="I46" s="343">
        <f>SUM(I17,I28:I40)</f>
        <v>205300</v>
      </c>
      <c r="J46" s="343">
        <f>SUM(J17,J28:J40)</f>
        <v>205300</v>
      </c>
      <c r="K46" s="160"/>
      <c r="L46" s="167"/>
    </row>
    <row r="49" ht="12.75">
      <c r="J49" s="59"/>
    </row>
  </sheetData>
  <mergeCells count="4">
    <mergeCell ref="A10:A14"/>
    <mergeCell ref="D10:D14"/>
    <mergeCell ref="E10:E14"/>
    <mergeCell ref="F10:G10"/>
  </mergeCells>
  <printOptions/>
  <pageMargins left="1.1811023622047245" right="0.3937007874015748" top="0.984251968503937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3"/>
  <sheetViews>
    <sheetView workbookViewId="0" topLeftCell="F7">
      <selection activeCell="J17" sqref="J17:K17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57421875" style="0" customWidth="1"/>
    <col min="4" max="4" width="0.13671875" style="0" hidden="1" customWidth="1"/>
    <col min="5" max="6" width="2.7109375" style="0" customWidth="1"/>
    <col min="7" max="7" width="9.8515625" style="0" customWidth="1"/>
    <col min="8" max="8" width="13.7109375" style="0" customWidth="1"/>
    <col min="9" max="9" width="13.57421875" style="0" customWidth="1"/>
    <col min="10" max="13" width="13.7109375" style="0" customWidth="1"/>
  </cols>
  <sheetData>
    <row r="3" spans="1:11" ht="18">
      <c r="A3" s="3"/>
      <c r="B3" s="3"/>
      <c r="C3" s="3"/>
      <c r="D3" s="3"/>
      <c r="E3" s="3"/>
      <c r="F3" s="3"/>
      <c r="G3" s="4" t="s">
        <v>0</v>
      </c>
      <c r="H3" s="4" t="s">
        <v>88</v>
      </c>
      <c r="I3" s="4"/>
      <c r="J3" s="3"/>
      <c r="K3" s="3"/>
    </row>
    <row r="4" spans="1:11" ht="18">
      <c r="A4" s="3"/>
      <c r="B4" s="3"/>
      <c r="C4" s="3"/>
      <c r="D4" s="3"/>
      <c r="E4" s="3"/>
      <c r="F4" s="3"/>
      <c r="G4" s="4"/>
      <c r="H4" s="4"/>
      <c r="I4" s="4"/>
      <c r="J4" s="3"/>
      <c r="K4" s="3"/>
    </row>
    <row r="6" spans="1:13" ht="15">
      <c r="A6" s="8" t="s">
        <v>49</v>
      </c>
      <c r="B6" s="6"/>
      <c r="C6" s="6"/>
      <c r="D6" s="6"/>
      <c r="E6" s="6"/>
      <c r="F6" s="6"/>
      <c r="G6" s="326" t="s">
        <v>89</v>
      </c>
      <c r="H6" s="6"/>
      <c r="I6" s="6"/>
      <c r="J6" s="6"/>
      <c r="K6" s="7"/>
      <c r="L6" s="7"/>
      <c r="M6" s="6"/>
    </row>
    <row r="7" spans="1:13" ht="12.75">
      <c r="A7" s="8"/>
      <c r="B7" s="6"/>
      <c r="C7" s="9" t="s">
        <v>0</v>
      </c>
      <c r="D7" s="9" t="s">
        <v>0</v>
      </c>
      <c r="E7" s="9"/>
      <c r="F7" s="9"/>
      <c r="G7" s="6"/>
      <c r="H7" s="6"/>
      <c r="I7" s="6"/>
      <c r="J7" s="6"/>
      <c r="K7" s="7"/>
      <c r="L7" s="7"/>
      <c r="M7" s="6"/>
    </row>
    <row r="8" spans="1:13" ht="12.75">
      <c r="A8" s="8" t="s">
        <v>1</v>
      </c>
      <c r="B8" s="75"/>
      <c r="C8" s="9"/>
      <c r="D8" s="9"/>
      <c r="E8" s="9"/>
      <c r="F8" s="9"/>
      <c r="G8" s="9"/>
      <c r="H8" s="11"/>
      <c r="I8" s="11"/>
      <c r="J8" s="12"/>
      <c r="K8" s="12"/>
      <c r="L8" s="12"/>
      <c r="M8" s="12"/>
    </row>
    <row r="9" spans="1:13" ht="13.5" thickBot="1">
      <c r="A9" s="14"/>
      <c r="B9" s="13"/>
      <c r="C9" s="14"/>
      <c r="D9" s="14"/>
      <c r="E9" s="14"/>
      <c r="F9" s="14"/>
      <c r="G9" s="14"/>
      <c r="H9" s="14"/>
      <c r="I9" s="14"/>
      <c r="J9" s="14"/>
      <c r="K9" s="15"/>
      <c r="L9" s="15"/>
      <c r="M9" s="17"/>
    </row>
    <row r="10" spans="1:13" ht="12.75">
      <c r="A10" s="472" t="s">
        <v>73</v>
      </c>
      <c r="B10" s="19"/>
      <c r="C10" s="18"/>
      <c r="D10" s="18"/>
      <c r="E10" s="475" t="s">
        <v>2</v>
      </c>
      <c r="F10" s="478" t="s">
        <v>3</v>
      </c>
      <c r="G10" s="481" t="s">
        <v>4</v>
      </c>
      <c r="H10" s="482"/>
      <c r="I10" s="20" t="s">
        <v>5</v>
      </c>
      <c r="J10" s="21"/>
      <c r="K10" s="22" t="s">
        <v>6</v>
      </c>
      <c r="L10" s="319" t="s">
        <v>7</v>
      </c>
      <c r="M10" s="20" t="s">
        <v>8</v>
      </c>
    </row>
    <row r="11" spans="1:13" ht="13.5" thickBot="1">
      <c r="A11" s="473"/>
      <c r="B11" s="25"/>
      <c r="C11" s="26"/>
      <c r="D11" s="26"/>
      <c r="E11" s="476"/>
      <c r="F11" s="479"/>
      <c r="G11" s="27"/>
      <c r="H11" s="28"/>
      <c r="I11" s="29" t="s">
        <v>9</v>
      </c>
      <c r="J11" s="30" t="s">
        <v>10</v>
      </c>
      <c r="K11" s="24">
        <v>2004</v>
      </c>
      <c r="L11" s="318" t="s">
        <v>87</v>
      </c>
      <c r="M11" s="31" t="s">
        <v>11</v>
      </c>
    </row>
    <row r="12" spans="1:13" ht="12.75" customHeight="1">
      <c r="A12" s="473"/>
      <c r="B12" s="25" t="s">
        <v>0</v>
      </c>
      <c r="C12" s="24" t="s">
        <v>12</v>
      </c>
      <c r="D12" s="24" t="s">
        <v>12</v>
      </c>
      <c r="E12" s="476"/>
      <c r="F12" s="479"/>
      <c r="G12" s="20" t="s">
        <v>13</v>
      </c>
      <c r="H12" s="18"/>
      <c r="I12" s="29" t="s">
        <v>14</v>
      </c>
      <c r="J12" s="30" t="s">
        <v>15</v>
      </c>
      <c r="K12" s="24" t="s">
        <v>16</v>
      </c>
      <c r="L12" s="20" t="s">
        <v>16</v>
      </c>
      <c r="M12" s="29" t="s">
        <v>17</v>
      </c>
    </row>
    <row r="13" spans="1:13" ht="12.75">
      <c r="A13" s="473"/>
      <c r="B13" s="25"/>
      <c r="C13" s="32"/>
      <c r="D13" s="32"/>
      <c r="E13" s="476"/>
      <c r="F13" s="479"/>
      <c r="G13" s="24" t="s">
        <v>18</v>
      </c>
      <c r="H13" s="24" t="s">
        <v>19</v>
      </c>
      <c r="I13" s="29" t="s">
        <v>20</v>
      </c>
      <c r="J13" s="30" t="s">
        <v>21</v>
      </c>
      <c r="K13" s="24" t="s">
        <v>22</v>
      </c>
      <c r="L13" s="29" t="s">
        <v>23</v>
      </c>
      <c r="M13" s="33" t="s">
        <v>24</v>
      </c>
    </row>
    <row r="14" spans="1:13" ht="13.5" thickBot="1">
      <c r="A14" s="474"/>
      <c r="B14" s="34" t="s">
        <v>25</v>
      </c>
      <c r="C14" s="35"/>
      <c r="D14" s="35"/>
      <c r="E14" s="477"/>
      <c r="F14" s="480"/>
      <c r="G14" s="36"/>
      <c r="H14" s="36"/>
      <c r="I14" s="37" t="s">
        <v>26</v>
      </c>
      <c r="J14" s="38"/>
      <c r="K14" s="37" t="s">
        <v>27</v>
      </c>
      <c r="L14" s="37">
        <v>2003</v>
      </c>
      <c r="M14" s="37">
        <v>2005</v>
      </c>
    </row>
    <row r="15" spans="1:13" ht="13.5" thickBot="1">
      <c r="A15" s="39"/>
      <c r="B15" s="40"/>
      <c r="C15" s="41"/>
      <c r="D15" s="41"/>
      <c r="E15" s="42" t="s">
        <v>0</v>
      </c>
      <c r="F15" s="39"/>
      <c r="G15" s="39"/>
      <c r="H15" s="39"/>
      <c r="I15" s="39"/>
      <c r="J15" s="43"/>
      <c r="K15" s="44"/>
      <c r="L15" s="45"/>
      <c r="M15" s="46"/>
    </row>
    <row r="16" spans="1:13" ht="12.75">
      <c r="A16" s="132"/>
      <c r="B16" s="193"/>
      <c r="C16" s="131"/>
      <c r="D16" s="228"/>
      <c r="E16" s="229"/>
      <c r="F16" s="131"/>
      <c r="G16" s="133"/>
      <c r="H16" s="132"/>
      <c r="I16" s="132"/>
      <c r="J16" s="199"/>
      <c r="K16" s="200"/>
      <c r="L16" s="233"/>
      <c r="M16" s="88"/>
    </row>
    <row r="17" spans="1:13" ht="12.75">
      <c r="A17" s="136">
        <v>51</v>
      </c>
      <c r="B17" s="69"/>
      <c r="C17" s="346" t="s">
        <v>120</v>
      </c>
      <c r="D17" s="344"/>
      <c r="E17" s="224"/>
      <c r="F17" s="134"/>
      <c r="G17" s="137"/>
      <c r="H17" s="136"/>
      <c r="I17" s="136"/>
      <c r="J17" s="458">
        <f>SUM(J19:J21)</f>
        <v>15000</v>
      </c>
      <c r="K17" s="458">
        <f>SUM(K19:K21)</f>
        <v>15000</v>
      </c>
      <c r="L17" s="251"/>
      <c r="M17" s="345"/>
    </row>
    <row r="18" spans="1:13" ht="12.75">
      <c r="A18" s="136"/>
      <c r="B18" s="69"/>
      <c r="C18" s="134"/>
      <c r="D18" s="344"/>
      <c r="E18" s="224"/>
      <c r="F18" s="134"/>
      <c r="G18" s="137"/>
      <c r="H18" s="136"/>
      <c r="I18" s="136"/>
      <c r="J18" s="351"/>
      <c r="K18" s="191"/>
      <c r="L18" s="251"/>
      <c r="M18" s="345"/>
    </row>
    <row r="19" spans="1:13" ht="12.75">
      <c r="A19" s="136"/>
      <c r="B19" s="353">
        <v>909</v>
      </c>
      <c r="C19" s="337" t="s">
        <v>122</v>
      </c>
      <c r="D19" s="354"/>
      <c r="E19" s="355"/>
      <c r="F19" s="356"/>
      <c r="G19" s="353">
        <v>182</v>
      </c>
      <c r="H19" s="357" t="s">
        <v>33</v>
      </c>
      <c r="I19" s="357">
        <v>2004</v>
      </c>
      <c r="J19" s="358">
        <f>SUM(K19)</f>
        <v>5000</v>
      </c>
      <c r="K19" s="359">
        <v>5000</v>
      </c>
      <c r="L19" s="251"/>
      <c r="M19" s="345"/>
    </row>
    <row r="20" spans="1:13" ht="12.75">
      <c r="A20" s="136"/>
      <c r="B20" s="353"/>
      <c r="C20" s="337"/>
      <c r="D20" s="354"/>
      <c r="E20" s="355"/>
      <c r="F20" s="356"/>
      <c r="G20" s="353"/>
      <c r="H20" s="357"/>
      <c r="I20" s="357"/>
      <c r="J20" s="358"/>
      <c r="K20" s="359"/>
      <c r="L20" s="251"/>
      <c r="M20" s="345"/>
    </row>
    <row r="21" spans="1:13" ht="12.75">
      <c r="A21" s="136"/>
      <c r="B21" s="353">
        <v>5182</v>
      </c>
      <c r="C21" s="337" t="s">
        <v>121</v>
      </c>
      <c r="D21" s="354"/>
      <c r="E21" s="355"/>
      <c r="F21" s="356"/>
      <c r="G21" s="353">
        <v>998</v>
      </c>
      <c r="H21" s="357" t="s">
        <v>35</v>
      </c>
      <c r="I21" s="357">
        <v>2004</v>
      </c>
      <c r="J21" s="358">
        <f>SUM(K21)</f>
        <v>10000</v>
      </c>
      <c r="K21" s="359">
        <v>10000</v>
      </c>
      <c r="L21" s="251"/>
      <c r="M21" s="345"/>
    </row>
    <row r="22" spans="1:13" ht="12.75">
      <c r="A22" s="136"/>
      <c r="B22" s="347"/>
      <c r="C22" s="348"/>
      <c r="D22" s="344"/>
      <c r="E22" s="224"/>
      <c r="F22" s="134"/>
      <c r="G22" s="69"/>
      <c r="H22" s="145"/>
      <c r="I22" s="145"/>
      <c r="J22" s="352"/>
      <c r="K22" s="349"/>
      <c r="L22" s="251"/>
      <c r="M22" s="345"/>
    </row>
    <row r="23" spans="1:13" ht="12.75">
      <c r="A23" s="136"/>
      <c r="B23" s="347"/>
      <c r="C23" s="348"/>
      <c r="D23" s="344"/>
      <c r="E23" s="224"/>
      <c r="F23" s="134"/>
      <c r="G23" s="69"/>
      <c r="H23" s="145"/>
      <c r="I23" s="145"/>
      <c r="J23" s="352"/>
      <c r="K23" s="349"/>
      <c r="L23" s="251"/>
      <c r="M23" s="345"/>
    </row>
    <row r="24" spans="1:13" ht="12.75">
      <c r="A24" s="102"/>
      <c r="B24" s="47"/>
      <c r="C24" s="148"/>
      <c r="D24" s="222"/>
      <c r="E24" s="223"/>
      <c r="F24" s="148"/>
      <c r="G24" s="69"/>
      <c r="H24" s="145"/>
      <c r="I24" s="145"/>
      <c r="J24" s="351"/>
      <c r="K24" s="275"/>
      <c r="L24" s="203"/>
      <c r="M24" s="95"/>
    </row>
    <row r="25" spans="1:13" ht="12.75">
      <c r="A25" s="136">
        <v>90</v>
      </c>
      <c r="B25" s="137">
        <v>2579</v>
      </c>
      <c r="C25" s="188" t="s">
        <v>34</v>
      </c>
      <c r="D25" s="163" t="s">
        <v>34</v>
      </c>
      <c r="E25" s="168"/>
      <c r="F25" s="188"/>
      <c r="G25" s="137">
        <v>998</v>
      </c>
      <c r="H25" s="136" t="s">
        <v>35</v>
      </c>
      <c r="I25" s="136">
        <v>2004</v>
      </c>
      <c r="J25" s="360">
        <f>SUM(K25)</f>
        <v>3000</v>
      </c>
      <c r="K25" s="361">
        <v>3000</v>
      </c>
      <c r="L25" s="249"/>
      <c r="M25" s="96"/>
    </row>
    <row r="26" spans="1:13" ht="12.75">
      <c r="A26" s="238"/>
      <c r="B26" s="227"/>
      <c r="C26" s="188"/>
      <c r="D26" s="163"/>
      <c r="E26" s="224"/>
      <c r="F26" s="134"/>
      <c r="G26" s="137"/>
      <c r="H26" s="136"/>
      <c r="I26" s="136"/>
      <c r="J26" s="360"/>
      <c r="K26" s="361"/>
      <c r="L26" s="251"/>
      <c r="M26" s="96"/>
    </row>
    <row r="27" spans="1:13" ht="12.75">
      <c r="A27" s="136">
        <v>91</v>
      </c>
      <c r="B27" s="136">
        <v>388</v>
      </c>
      <c r="C27" s="163" t="s">
        <v>36</v>
      </c>
      <c r="D27" s="134"/>
      <c r="E27" s="134"/>
      <c r="F27" s="136"/>
      <c r="G27" s="137">
        <v>998</v>
      </c>
      <c r="H27" s="136" t="s">
        <v>35</v>
      </c>
      <c r="I27" s="136">
        <v>2004</v>
      </c>
      <c r="J27" s="360">
        <f>SUM(K27)</f>
        <v>200</v>
      </c>
      <c r="K27" s="361">
        <v>200</v>
      </c>
      <c r="L27" s="251"/>
      <c r="M27" s="96"/>
    </row>
    <row r="28" spans="1:13" ht="12.75">
      <c r="A28" s="136"/>
      <c r="B28" s="136"/>
      <c r="C28" s="163"/>
      <c r="D28" s="134"/>
      <c r="E28" s="134"/>
      <c r="F28" s="136"/>
      <c r="G28" s="137"/>
      <c r="H28" s="136"/>
      <c r="I28" s="136"/>
      <c r="J28" s="360"/>
      <c r="K28" s="361"/>
      <c r="L28" s="251"/>
      <c r="M28" s="96"/>
    </row>
    <row r="29" spans="1:13" ht="12.75">
      <c r="A29" s="136">
        <v>92</v>
      </c>
      <c r="B29" s="136">
        <v>389</v>
      </c>
      <c r="C29" s="163" t="s">
        <v>37</v>
      </c>
      <c r="D29" s="188"/>
      <c r="E29" s="188"/>
      <c r="F29" s="136"/>
      <c r="G29" s="137">
        <v>998</v>
      </c>
      <c r="H29" s="136" t="s">
        <v>35</v>
      </c>
      <c r="I29" s="136">
        <v>2004</v>
      </c>
      <c r="J29" s="360">
        <f>SUM(K29)</f>
        <v>200</v>
      </c>
      <c r="K29" s="361">
        <v>200</v>
      </c>
      <c r="L29" s="251"/>
      <c r="M29" s="96"/>
    </row>
    <row r="30" spans="1:13" ht="12.75">
      <c r="A30" s="136"/>
      <c r="B30" s="136"/>
      <c r="C30" s="163"/>
      <c r="D30" s="188"/>
      <c r="E30" s="188"/>
      <c r="F30" s="136"/>
      <c r="G30" s="137"/>
      <c r="H30" s="136"/>
      <c r="I30" s="136"/>
      <c r="J30" s="360"/>
      <c r="K30" s="361"/>
      <c r="L30" s="251"/>
      <c r="M30" s="96"/>
    </row>
    <row r="31" spans="1:13" ht="12.75">
      <c r="A31" s="136">
        <v>94</v>
      </c>
      <c r="B31" s="136">
        <v>391</v>
      </c>
      <c r="C31" s="163" t="s">
        <v>38</v>
      </c>
      <c r="D31" s="188"/>
      <c r="E31" s="188"/>
      <c r="F31" s="136"/>
      <c r="G31" s="137">
        <v>998</v>
      </c>
      <c r="H31" s="136" t="s">
        <v>35</v>
      </c>
      <c r="I31" s="136">
        <v>2004</v>
      </c>
      <c r="J31" s="360">
        <f>SUM(K31)</f>
        <v>200</v>
      </c>
      <c r="K31" s="361">
        <v>200</v>
      </c>
      <c r="L31" s="251"/>
      <c r="M31" s="96"/>
    </row>
    <row r="32" spans="1:13" ht="12.75">
      <c r="A32" s="136"/>
      <c r="B32" s="136"/>
      <c r="C32" s="163"/>
      <c r="D32" s="188"/>
      <c r="E32" s="188"/>
      <c r="F32" s="136"/>
      <c r="G32" s="137"/>
      <c r="H32" s="136"/>
      <c r="I32" s="136"/>
      <c r="J32" s="360"/>
      <c r="K32" s="361"/>
      <c r="L32" s="251"/>
      <c r="M32" s="96"/>
    </row>
    <row r="33" spans="1:13" ht="12.75">
      <c r="A33" s="29">
        <v>95</v>
      </c>
      <c r="B33" s="29">
        <v>392</v>
      </c>
      <c r="C33" s="190" t="s">
        <v>39</v>
      </c>
      <c r="D33" s="188"/>
      <c r="E33" s="188"/>
      <c r="F33" s="136"/>
      <c r="G33" s="137">
        <v>998</v>
      </c>
      <c r="H33" s="136" t="s">
        <v>35</v>
      </c>
      <c r="I33" s="136">
        <v>2004</v>
      </c>
      <c r="J33" s="360">
        <f>SUM(K33)</f>
        <v>200</v>
      </c>
      <c r="K33" s="361">
        <v>200</v>
      </c>
      <c r="L33" s="251"/>
      <c r="M33" s="96"/>
    </row>
    <row r="34" spans="1:13" ht="12.75">
      <c r="A34" s="239"/>
      <c r="B34" s="155"/>
      <c r="C34" s="32"/>
      <c r="D34" s="190"/>
      <c r="E34" s="168"/>
      <c r="F34" s="188"/>
      <c r="G34" s="137"/>
      <c r="H34" s="136"/>
      <c r="I34" s="136"/>
      <c r="J34" s="360"/>
      <c r="K34" s="361"/>
      <c r="L34" s="251"/>
      <c r="M34" s="96"/>
    </row>
    <row r="35" spans="1:13" ht="12.75">
      <c r="A35" s="30">
        <v>96</v>
      </c>
      <c r="B35" s="30">
        <v>393</v>
      </c>
      <c r="C35" s="341" t="s">
        <v>116</v>
      </c>
      <c r="D35" s="166"/>
      <c r="E35" s="166"/>
      <c r="F35" s="136"/>
      <c r="G35" s="137">
        <v>998</v>
      </c>
      <c r="H35" s="136" t="s">
        <v>35</v>
      </c>
      <c r="I35" s="136">
        <v>2004</v>
      </c>
      <c r="J35" s="360">
        <f>SUM(K35)</f>
        <v>5000</v>
      </c>
      <c r="K35" s="362">
        <v>5000</v>
      </c>
      <c r="L35" s="251"/>
      <c r="M35" s="96"/>
    </row>
    <row r="36" spans="1:13" ht="12.75">
      <c r="A36" s="166"/>
      <c r="B36" s="166"/>
      <c r="C36" s="158"/>
      <c r="D36" s="166"/>
      <c r="E36" s="166"/>
      <c r="F36" s="166"/>
      <c r="G36" s="158"/>
      <c r="H36" s="136"/>
      <c r="I36" s="136"/>
      <c r="J36" s="360"/>
      <c r="K36" s="361"/>
      <c r="L36" s="251"/>
      <c r="M36" s="96"/>
    </row>
    <row r="37" spans="1:13" ht="12.75">
      <c r="A37" s="30">
        <v>97</v>
      </c>
      <c r="B37" s="30">
        <v>394</v>
      </c>
      <c r="C37" s="341" t="s">
        <v>117</v>
      </c>
      <c r="D37" s="166"/>
      <c r="E37" s="166"/>
      <c r="F37" s="136"/>
      <c r="G37" s="137">
        <v>998</v>
      </c>
      <c r="H37" s="136" t="s">
        <v>35</v>
      </c>
      <c r="I37" s="136">
        <v>2004</v>
      </c>
      <c r="J37" s="360">
        <f>SUM(K37)</f>
        <v>5000</v>
      </c>
      <c r="K37" s="362">
        <v>5000</v>
      </c>
      <c r="L37" s="251"/>
      <c r="M37" s="80"/>
    </row>
    <row r="38" spans="1:13" ht="12.75">
      <c r="A38" s="30"/>
      <c r="B38" s="264"/>
      <c r="C38" s="350"/>
      <c r="D38" s="158"/>
      <c r="E38" s="158"/>
      <c r="F38" s="136"/>
      <c r="G38" s="137"/>
      <c r="H38" s="136"/>
      <c r="I38" s="136"/>
      <c r="J38" s="154"/>
      <c r="K38" s="276"/>
      <c r="L38" s="251"/>
      <c r="M38" s="80"/>
    </row>
    <row r="39" spans="1:13" ht="12.75">
      <c r="A39" s="30"/>
      <c r="B39" s="264"/>
      <c r="C39" s="350"/>
      <c r="D39" s="158"/>
      <c r="E39" s="158"/>
      <c r="F39" s="136"/>
      <c r="G39" s="137"/>
      <c r="H39" s="136"/>
      <c r="I39" s="136"/>
      <c r="J39" s="154"/>
      <c r="K39" s="276"/>
      <c r="L39" s="251"/>
      <c r="M39" s="80"/>
    </row>
    <row r="40" spans="1:13" ht="12.75">
      <c r="A40" s="277"/>
      <c r="B40" s="278"/>
      <c r="C40" s="195"/>
      <c r="D40" s="254"/>
      <c r="E40" s="240"/>
      <c r="F40" s="194"/>
      <c r="G40" s="155"/>
      <c r="H40" s="29"/>
      <c r="I40" s="136"/>
      <c r="J40" s="279"/>
      <c r="K40" s="280"/>
      <c r="L40" s="32"/>
      <c r="M40" s="80"/>
    </row>
    <row r="41" spans="1:13" ht="13.5" thickBot="1">
      <c r="A41" s="76"/>
      <c r="B41" s="78"/>
      <c r="C41" s="81"/>
      <c r="D41" s="79"/>
      <c r="E41" s="83"/>
      <c r="F41" s="81"/>
      <c r="G41" s="85"/>
      <c r="H41" s="86"/>
      <c r="I41" s="86"/>
      <c r="J41" s="89"/>
      <c r="K41" s="90"/>
      <c r="L41" s="92"/>
      <c r="M41" s="92"/>
    </row>
    <row r="42" spans="1:13" ht="13.5" thickBot="1">
      <c r="A42" s="77"/>
      <c r="B42" s="71"/>
      <c r="C42" s="82" t="s">
        <v>15</v>
      </c>
      <c r="D42" s="72" t="s">
        <v>15</v>
      </c>
      <c r="E42" s="73"/>
      <c r="F42" s="84"/>
      <c r="G42" s="74"/>
      <c r="H42" s="87"/>
      <c r="I42" s="87"/>
      <c r="J42" s="363">
        <f>SUM(J17,J25:J37)</f>
        <v>28800</v>
      </c>
      <c r="K42" s="363">
        <f>SUM(K17,K25:K37)</f>
        <v>28800</v>
      </c>
      <c r="L42" s="93"/>
      <c r="M42" s="93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58"/>
      <c r="L43" s="1"/>
      <c r="M43" s="1"/>
    </row>
  </sheetData>
  <mergeCells count="4">
    <mergeCell ref="E10:E14"/>
    <mergeCell ref="F10:F14"/>
    <mergeCell ref="G10:H10"/>
    <mergeCell ref="A10:A14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54"/>
  <sheetViews>
    <sheetView workbookViewId="0" topLeftCell="D15">
      <selection activeCell="I18" sqref="I18:J18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2.7109375" style="0" customWidth="1"/>
    <col min="6" max="6" width="7.57421875" style="0" customWidth="1"/>
    <col min="7" max="10" width="13.7109375" style="0" customWidth="1"/>
    <col min="11" max="12" width="12.7109375" style="0" customWidth="1"/>
  </cols>
  <sheetData>
    <row r="4" spans="1:10" ht="18">
      <c r="A4" s="3"/>
      <c r="B4" s="3"/>
      <c r="C4" s="3"/>
      <c r="D4" s="3"/>
      <c r="E4" s="3"/>
      <c r="F4" s="4" t="s">
        <v>0</v>
      </c>
      <c r="G4" s="4" t="s">
        <v>88</v>
      </c>
      <c r="H4" s="4"/>
      <c r="I4" s="3"/>
      <c r="J4" s="3"/>
    </row>
    <row r="5" spans="1:9" ht="16.5">
      <c r="A5" s="5"/>
      <c r="F5" s="2"/>
      <c r="G5" s="2"/>
      <c r="H5" s="2"/>
      <c r="I5" s="2"/>
    </row>
    <row r="7" spans="1:12" ht="15">
      <c r="A7" s="8" t="s">
        <v>50</v>
      </c>
      <c r="B7" s="6"/>
      <c r="C7" s="6"/>
      <c r="D7" s="6"/>
      <c r="E7" s="6"/>
      <c r="F7" s="327" t="s">
        <v>90</v>
      </c>
      <c r="G7" s="9"/>
      <c r="H7" s="9"/>
      <c r="I7" s="9"/>
      <c r="J7" s="94"/>
      <c r="K7" s="7"/>
      <c r="L7" s="6"/>
    </row>
    <row r="8" spans="1:12" ht="12.75">
      <c r="A8" s="8"/>
      <c r="B8" s="6"/>
      <c r="C8" s="9" t="s">
        <v>0</v>
      </c>
      <c r="D8" s="9"/>
      <c r="E8" s="9"/>
      <c r="F8" s="9" t="s">
        <v>0</v>
      </c>
      <c r="G8" s="9"/>
      <c r="H8" s="9"/>
      <c r="I8" s="9"/>
      <c r="J8" s="94"/>
      <c r="K8" s="7"/>
      <c r="L8" s="6"/>
    </row>
    <row r="9" spans="1:12" ht="12.75">
      <c r="A9" s="12" t="s">
        <v>1</v>
      </c>
      <c r="B9" s="10"/>
      <c r="C9" s="11"/>
      <c r="D9" s="11"/>
      <c r="E9" s="11"/>
      <c r="F9" s="11"/>
      <c r="G9" s="11"/>
      <c r="H9" s="11"/>
      <c r="I9" s="12"/>
      <c r="J9" s="12"/>
      <c r="K9" s="12"/>
      <c r="L9" s="12"/>
    </row>
    <row r="10" spans="1:12" ht="13.5" thickBot="1">
      <c r="A10" s="14"/>
      <c r="B10" s="13"/>
      <c r="C10" s="14"/>
      <c r="D10" s="14"/>
      <c r="E10" s="14"/>
      <c r="F10" s="14"/>
      <c r="G10" s="14"/>
      <c r="H10" s="14"/>
      <c r="I10" s="14"/>
      <c r="J10" s="15"/>
      <c r="K10" s="15"/>
      <c r="L10" s="17"/>
    </row>
    <row r="11" spans="1:12" ht="12.75">
      <c r="A11" s="472" t="s">
        <v>73</v>
      </c>
      <c r="B11" s="19"/>
      <c r="C11" s="18"/>
      <c r="D11" s="475" t="s">
        <v>2</v>
      </c>
      <c r="E11" s="478" t="s">
        <v>3</v>
      </c>
      <c r="F11" s="481" t="s">
        <v>4</v>
      </c>
      <c r="G11" s="482"/>
      <c r="H11" s="20" t="s">
        <v>5</v>
      </c>
      <c r="I11" s="21"/>
      <c r="J11" s="22" t="s">
        <v>6</v>
      </c>
      <c r="K11" s="319" t="s">
        <v>7</v>
      </c>
      <c r="L11" s="23" t="s">
        <v>8</v>
      </c>
    </row>
    <row r="12" spans="1:12" ht="13.5" thickBot="1">
      <c r="A12" s="473"/>
      <c r="B12" s="25"/>
      <c r="C12" s="26"/>
      <c r="D12" s="476"/>
      <c r="E12" s="479"/>
      <c r="F12" s="27"/>
      <c r="G12" s="28"/>
      <c r="H12" s="29" t="s">
        <v>9</v>
      </c>
      <c r="I12" s="30" t="s">
        <v>10</v>
      </c>
      <c r="J12" s="24">
        <v>2004</v>
      </c>
      <c r="K12" s="318" t="s">
        <v>87</v>
      </c>
      <c r="L12" s="31" t="s">
        <v>11</v>
      </c>
    </row>
    <row r="13" spans="1:12" ht="12.75">
      <c r="A13" s="473"/>
      <c r="B13" s="25" t="s">
        <v>0</v>
      </c>
      <c r="C13" s="24" t="s">
        <v>12</v>
      </c>
      <c r="D13" s="476"/>
      <c r="E13" s="479"/>
      <c r="F13" s="20" t="s">
        <v>13</v>
      </c>
      <c r="G13" s="18"/>
      <c r="H13" s="29" t="s">
        <v>14</v>
      </c>
      <c r="I13" s="30" t="s">
        <v>15</v>
      </c>
      <c r="J13" s="24" t="s">
        <v>16</v>
      </c>
      <c r="K13" s="20" t="s">
        <v>16</v>
      </c>
      <c r="L13" s="29" t="s">
        <v>17</v>
      </c>
    </row>
    <row r="14" spans="1:12" ht="12.75">
      <c r="A14" s="473"/>
      <c r="B14" s="25"/>
      <c r="C14" s="32"/>
      <c r="D14" s="476"/>
      <c r="E14" s="479"/>
      <c r="F14" s="24" t="s">
        <v>18</v>
      </c>
      <c r="G14" s="24" t="s">
        <v>19</v>
      </c>
      <c r="H14" s="29" t="s">
        <v>20</v>
      </c>
      <c r="I14" s="30" t="s">
        <v>21</v>
      </c>
      <c r="J14" s="24" t="s">
        <v>22</v>
      </c>
      <c r="K14" s="29" t="s">
        <v>23</v>
      </c>
      <c r="L14" s="33" t="s">
        <v>24</v>
      </c>
    </row>
    <row r="15" spans="1:12" ht="13.5" thickBot="1">
      <c r="A15" s="474"/>
      <c r="B15" s="34" t="s">
        <v>25</v>
      </c>
      <c r="C15" s="35"/>
      <c r="D15" s="477"/>
      <c r="E15" s="480"/>
      <c r="F15" s="36"/>
      <c r="G15" s="36"/>
      <c r="H15" s="37" t="s">
        <v>26</v>
      </c>
      <c r="I15" s="38"/>
      <c r="J15" s="37" t="s">
        <v>27</v>
      </c>
      <c r="K15" s="37">
        <v>2003</v>
      </c>
      <c r="L15" s="37">
        <v>2005</v>
      </c>
    </row>
    <row r="16" spans="1:12" ht="13.5" thickBot="1">
      <c r="A16" s="39"/>
      <c r="B16" s="40"/>
      <c r="C16" s="41"/>
      <c r="D16" s="42" t="s">
        <v>0</v>
      </c>
      <c r="E16" s="39"/>
      <c r="F16" s="39"/>
      <c r="G16" s="39"/>
      <c r="H16" s="39"/>
      <c r="I16" s="43"/>
      <c r="J16" s="44"/>
      <c r="K16" s="45"/>
      <c r="L16" s="46"/>
    </row>
    <row r="17" spans="1:12" ht="12.75">
      <c r="A17" s="132">
        <v>51</v>
      </c>
      <c r="B17" s="193"/>
      <c r="C17" s="131" t="s">
        <v>55</v>
      </c>
      <c r="D17" s="196"/>
      <c r="E17" s="131"/>
      <c r="F17" s="133" t="s">
        <v>0</v>
      </c>
      <c r="G17" s="132" t="s">
        <v>0</v>
      </c>
      <c r="H17" s="133"/>
      <c r="I17" s="199" t="s">
        <v>0</v>
      </c>
      <c r="J17" s="200"/>
      <c r="K17" s="201"/>
      <c r="L17" s="127" t="s">
        <v>0</v>
      </c>
    </row>
    <row r="18" spans="1:12" ht="12.75">
      <c r="A18" s="145"/>
      <c r="B18" s="69" t="s">
        <v>0</v>
      </c>
      <c r="C18" s="134" t="s">
        <v>56</v>
      </c>
      <c r="D18" s="197"/>
      <c r="E18" s="134"/>
      <c r="F18" s="137"/>
      <c r="G18" s="136"/>
      <c r="H18" s="16"/>
      <c r="I18" s="367">
        <f>SUM(I21:I25)</f>
        <v>84001</v>
      </c>
      <c r="J18" s="367">
        <f>SUM(J21:J25)</f>
        <v>84001</v>
      </c>
      <c r="K18" s="138"/>
      <c r="L18" s="138"/>
    </row>
    <row r="19" spans="1:12" ht="12.75">
      <c r="A19" s="145"/>
      <c r="B19" s="69"/>
      <c r="C19" s="134"/>
      <c r="D19" s="197"/>
      <c r="E19" s="134"/>
      <c r="F19" s="137"/>
      <c r="G19" s="136"/>
      <c r="H19" s="137"/>
      <c r="I19" s="138"/>
      <c r="J19" s="177"/>
      <c r="K19" s="203"/>
      <c r="L19" s="151"/>
    </row>
    <row r="20" spans="1:12" ht="12.75">
      <c r="A20" s="145"/>
      <c r="B20" s="216"/>
      <c r="C20" s="336"/>
      <c r="D20" s="204"/>
      <c r="E20" s="148"/>
      <c r="F20" s="221"/>
      <c r="G20" s="145"/>
      <c r="H20" s="69"/>
      <c r="I20" s="205"/>
      <c r="J20" s="178"/>
      <c r="K20" s="203"/>
      <c r="L20" s="281"/>
    </row>
    <row r="21" spans="1:12" ht="12.75">
      <c r="A21" s="145"/>
      <c r="B21" s="69">
        <v>910</v>
      </c>
      <c r="C21" s="364" t="s">
        <v>125</v>
      </c>
      <c r="D21" s="198"/>
      <c r="E21" s="32"/>
      <c r="F21" s="69">
        <v>133</v>
      </c>
      <c r="G21" s="145" t="s">
        <v>30</v>
      </c>
      <c r="H21" s="69">
        <v>2004</v>
      </c>
      <c r="I21" s="365">
        <f aca="true" t="shared" si="0" ref="I21:I40">SUM(J21:L21)</f>
        <v>60000</v>
      </c>
      <c r="J21" s="366">
        <v>60000</v>
      </c>
      <c r="K21" s="203"/>
      <c r="L21" s="317"/>
    </row>
    <row r="22" spans="1:12" ht="12.75">
      <c r="A22" s="145"/>
      <c r="B22" s="69"/>
      <c r="C22" s="364"/>
      <c r="D22" s="198"/>
      <c r="E22" s="32"/>
      <c r="F22" s="69"/>
      <c r="G22" s="145"/>
      <c r="H22" s="69"/>
      <c r="I22" s="365"/>
      <c r="J22" s="366"/>
      <c r="K22" s="203"/>
      <c r="L22" s="317"/>
    </row>
    <row r="23" spans="1:12" ht="12.75">
      <c r="A23" s="145"/>
      <c r="B23" s="69">
        <v>911</v>
      </c>
      <c r="C23" s="364" t="s">
        <v>123</v>
      </c>
      <c r="D23" s="198"/>
      <c r="E23" s="32"/>
      <c r="F23" s="69">
        <v>147</v>
      </c>
      <c r="G23" s="145" t="s">
        <v>126</v>
      </c>
      <c r="H23" s="69">
        <v>2004</v>
      </c>
      <c r="I23" s="365">
        <f t="shared" si="0"/>
        <v>22884</v>
      </c>
      <c r="J23" s="366">
        <v>22884</v>
      </c>
      <c r="K23" s="203"/>
      <c r="L23" s="317"/>
    </row>
    <row r="24" spans="1:12" ht="12.75">
      <c r="A24" s="145"/>
      <c r="B24" s="69"/>
      <c r="C24" s="364"/>
      <c r="D24" s="198"/>
      <c r="E24" s="32"/>
      <c r="F24" s="69"/>
      <c r="G24" s="145"/>
      <c r="H24" s="69"/>
      <c r="I24" s="365"/>
      <c r="J24" s="366"/>
      <c r="K24" s="203"/>
      <c r="L24" s="317"/>
    </row>
    <row r="25" spans="1:12" ht="12.75">
      <c r="A25" s="145"/>
      <c r="B25" s="69">
        <v>4150</v>
      </c>
      <c r="C25" s="364" t="s">
        <v>124</v>
      </c>
      <c r="D25" s="198"/>
      <c r="E25" s="32"/>
      <c r="F25" s="69">
        <v>147</v>
      </c>
      <c r="G25" s="145" t="s">
        <v>126</v>
      </c>
      <c r="H25" s="69">
        <v>2004</v>
      </c>
      <c r="I25" s="365">
        <f t="shared" si="0"/>
        <v>1117</v>
      </c>
      <c r="J25" s="366">
        <v>1117</v>
      </c>
      <c r="K25" s="203"/>
      <c r="L25" s="317"/>
    </row>
    <row r="26" spans="1:12" ht="12.75">
      <c r="A26" s="145"/>
      <c r="B26" s="216"/>
      <c r="C26" s="91"/>
      <c r="D26" s="198"/>
      <c r="E26" s="32"/>
      <c r="F26" s="69"/>
      <c r="G26" s="145"/>
      <c r="H26" s="69"/>
      <c r="I26" s="365"/>
      <c r="J26" s="366"/>
      <c r="K26" s="203"/>
      <c r="L26" s="154"/>
    </row>
    <row r="27" spans="1:12" ht="12.75">
      <c r="A27" s="145"/>
      <c r="B27" s="216"/>
      <c r="C27" s="148"/>
      <c r="D27" s="174"/>
      <c r="E27" s="148"/>
      <c r="F27" s="69"/>
      <c r="G27" s="145"/>
      <c r="H27" s="69"/>
      <c r="I27" s="365"/>
      <c r="J27" s="366"/>
      <c r="K27" s="203"/>
      <c r="L27" s="281"/>
    </row>
    <row r="28" spans="1:12" ht="12.75" customHeight="1">
      <c r="A28" s="136">
        <v>90</v>
      </c>
      <c r="B28" s="136">
        <v>2579</v>
      </c>
      <c r="C28" s="188" t="s">
        <v>34</v>
      </c>
      <c r="D28" s="189"/>
      <c r="E28" s="188"/>
      <c r="F28" s="137">
        <v>998</v>
      </c>
      <c r="G28" s="136" t="s">
        <v>35</v>
      </c>
      <c r="H28" s="137">
        <v>2004</v>
      </c>
      <c r="I28" s="367">
        <f t="shared" si="0"/>
        <v>626995</v>
      </c>
      <c r="J28" s="368">
        <v>626995</v>
      </c>
      <c r="K28" s="203"/>
      <c r="L28" s="151"/>
    </row>
    <row r="29" spans="1:12" ht="12.75">
      <c r="A29" s="136"/>
      <c r="B29" s="136"/>
      <c r="C29" s="188"/>
      <c r="D29" s="189"/>
      <c r="E29" s="188"/>
      <c r="F29" s="137"/>
      <c r="G29" s="136"/>
      <c r="H29" s="137"/>
      <c r="I29" s="365"/>
      <c r="J29" s="368"/>
      <c r="K29" s="203"/>
      <c r="L29" s="151"/>
    </row>
    <row r="30" spans="1:12" ht="12.75">
      <c r="A30" s="136">
        <v>91</v>
      </c>
      <c r="B30" s="136">
        <v>388</v>
      </c>
      <c r="C30" s="188" t="s">
        <v>36</v>
      </c>
      <c r="D30" s="135"/>
      <c r="E30" s="134"/>
      <c r="F30" s="137">
        <v>998</v>
      </c>
      <c r="G30" s="136" t="s">
        <v>35</v>
      </c>
      <c r="H30" s="137">
        <v>2004</v>
      </c>
      <c r="I30" s="367">
        <f t="shared" si="0"/>
        <v>27504</v>
      </c>
      <c r="J30" s="368">
        <v>27504</v>
      </c>
      <c r="K30" s="203"/>
      <c r="L30" s="151"/>
    </row>
    <row r="31" spans="1:12" ht="12.75">
      <c r="A31" s="136"/>
      <c r="B31" s="136"/>
      <c r="C31" s="188"/>
      <c r="D31" s="135"/>
      <c r="E31" s="134"/>
      <c r="F31" s="137"/>
      <c r="G31" s="136"/>
      <c r="H31" s="137"/>
      <c r="I31" s="365"/>
      <c r="J31" s="368"/>
      <c r="K31" s="203"/>
      <c r="L31" s="151"/>
    </row>
    <row r="32" spans="1:12" ht="12.75">
      <c r="A32" s="136">
        <v>92</v>
      </c>
      <c r="B32" s="136">
        <v>389</v>
      </c>
      <c r="C32" s="188" t="s">
        <v>37</v>
      </c>
      <c r="D32" s="189"/>
      <c r="E32" s="188"/>
      <c r="F32" s="137">
        <v>998</v>
      </c>
      <c r="G32" s="136" t="s">
        <v>35</v>
      </c>
      <c r="H32" s="137">
        <v>2004</v>
      </c>
      <c r="I32" s="367">
        <f t="shared" si="0"/>
        <v>2500</v>
      </c>
      <c r="J32" s="368">
        <v>2500</v>
      </c>
      <c r="K32" s="207"/>
      <c r="L32" s="151"/>
    </row>
    <row r="33" spans="1:12" ht="12.75">
      <c r="A33" s="136"/>
      <c r="B33" s="136"/>
      <c r="C33" s="188"/>
      <c r="D33" s="189"/>
      <c r="E33" s="188"/>
      <c r="F33" s="137"/>
      <c r="G33" s="136"/>
      <c r="H33" s="137"/>
      <c r="I33" s="365"/>
      <c r="J33" s="368"/>
      <c r="K33" s="207"/>
      <c r="L33" s="151"/>
    </row>
    <row r="34" spans="1:12" ht="12.75">
      <c r="A34" s="136">
        <v>94</v>
      </c>
      <c r="B34" s="136">
        <v>391</v>
      </c>
      <c r="C34" s="188" t="s">
        <v>38</v>
      </c>
      <c r="D34" s="189"/>
      <c r="E34" s="188"/>
      <c r="F34" s="137">
        <v>998</v>
      </c>
      <c r="G34" s="136" t="s">
        <v>35</v>
      </c>
      <c r="H34" s="137">
        <v>2004</v>
      </c>
      <c r="I34" s="367">
        <f t="shared" si="0"/>
        <v>2500</v>
      </c>
      <c r="J34" s="368">
        <v>2500</v>
      </c>
      <c r="K34" s="203"/>
      <c r="L34" s="151"/>
    </row>
    <row r="35" spans="1:12" ht="12.75">
      <c r="A35" s="136"/>
      <c r="B35" s="136"/>
      <c r="C35" s="188"/>
      <c r="D35" s="189"/>
      <c r="E35" s="188"/>
      <c r="F35" s="137"/>
      <c r="G35" s="136"/>
      <c r="H35" s="137"/>
      <c r="I35" s="365"/>
      <c r="J35" s="368"/>
      <c r="K35" s="203"/>
      <c r="L35" s="151"/>
    </row>
    <row r="36" spans="1:12" ht="12.75">
      <c r="A36" s="29">
        <v>95</v>
      </c>
      <c r="B36" s="29">
        <v>392</v>
      </c>
      <c r="C36" s="32" t="s">
        <v>66</v>
      </c>
      <c r="D36" s="189"/>
      <c r="E36" s="188"/>
      <c r="F36" s="137">
        <v>998</v>
      </c>
      <c r="G36" s="136" t="s">
        <v>35</v>
      </c>
      <c r="H36" s="137">
        <v>2004</v>
      </c>
      <c r="I36" s="367">
        <f t="shared" si="0"/>
        <v>2500</v>
      </c>
      <c r="J36" s="368">
        <v>2500</v>
      </c>
      <c r="K36" s="207"/>
      <c r="L36" s="151"/>
    </row>
    <row r="37" spans="1:12" ht="12.75">
      <c r="A37" s="29"/>
      <c r="B37" s="29"/>
      <c r="C37" s="32"/>
      <c r="D37" s="189"/>
      <c r="E37" s="188"/>
      <c r="F37" s="137"/>
      <c r="G37" s="136"/>
      <c r="H37" s="137"/>
      <c r="I37" s="365"/>
      <c r="J37" s="368"/>
      <c r="K37" s="207"/>
      <c r="L37" s="151"/>
    </row>
    <row r="38" spans="1:12" ht="12.75">
      <c r="A38" s="29">
        <v>96</v>
      </c>
      <c r="B38" s="29">
        <v>393</v>
      </c>
      <c r="C38" s="194" t="s">
        <v>64</v>
      </c>
      <c r="D38" s="189"/>
      <c r="E38" s="188"/>
      <c r="F38" s="137">
        <v>998</v>
      </c>
      <c r="G38" s="136" t="s">
        <v>35</v>
      </c>
      <c r="H38" s="137">
        <v>2004</v>
      </c>
      <c r="I38" s="367">
        <f t="shared" si="0"/>
        <v>15000</v>
      </c>
      <c r="J38" s="368">
        <v>15000</v>
      </c>
      <c r="K38" s="203"/>
      <c r="L38" s="151"/>
    </row>
    <row r="39" spans="1:12" ht="12.75">
      <c r="A39" s="30"/>
      <c r="B39" s="30"/>
      <c r="C39" s="195"/>
      <c r="D39" s="11"/>
      <c r="E39" s="32"/>
      <c r="F39" s="155"/>
      <c r="G39" s="136"/>
      <c r="H39" s="137"/>
      <c r="I39" s="369"/>
      <c r="J39" s="370"/>
      <c r="K39" s="207"/>
      <c r="L39" s="151"/>
    </row>
    <row r="40" spans="1:12" ht="12.75">
      <c r="A40" s="30">
        <v>97</v>
      </c>
      <c r="B40" s="30">
        <v>394</v>
      </c>
      <c r="C40" s="341" t="s">
        <v>117</v>
      </c>
      <c r="D40" s="194"/>
      <c r="E40" s="194"/>
      <c r="F40" s="137">
        <v>998</v>
      </c>
      <c r="G40" s="136" t="s">
        <v>35</v>
      </c>
      <c r="H40" s="137">
        <v>2004</v>
      </c>
      <c r="I40" s="367">
        <f t="shared" si="0"/>
        <v>5000</v>
      </c>
      <c r="J40" s="371">
        <v>5000</v>
      </c>
      <c r="K40" s="207"/>
      <c r="L40" s="151"/>
    </row>
    <row r="41" spans="1:12" ht="12.75">
      <c r="A41" s="166"/>
      <c r="B41" s="217"/>
      <c r="C41" s="166"/>
      <c r="D41" s="161"/>
      <c r="E41" s="166"/>
      <c r="F41" s="158"/>
      <c r="G41" s="166"/>
      <c r="H41" s="158"/>
      <c r="I41" s="166"/>
      <c r="J41" s="158"/>
      <c r="K41" s="207"/>
      <c r="L41" s="151"/>
    </row>
    <row r="42" spans="1:12" ht="12.75">
      <c r="A42" s="166"/>
      <c r="B42" s="217"/>
      <c r="C42" s="166"/>
      <c r="D42" s="161"/>
      <c r="E42" s="166"/>
      <c r="F42" s="158"/>
      <c r="G42" s="166"/>
      <c r="H42" s="158"/>
      <c r="I42" s="166"/>
      <c r="J42" s="158"/>
      <c r="K42" s="207"/>
      <c r="L42" s="166"/>
    </row>
    <row r="43" spans="1:12" ht="12.75">
      <c r="A43" s="166"/>
      <c r="B43" s="217"/>
      <c r="C43" s="166"/>
      <c r="D43" s="161"/>
      <c r="E43" s="166"/>
      <c r="F43" s="158"/>
      <c r="G43" s="166"/>
      <c r="H43" s="158"/>
      <c r="I43" s="166"/>
      <c r="J43" s="158"/>
      <c r="K43" s="113"/>
      <c r="L43" s="166"/>
    </row>
    <row r="44" spans="1:12" ht="13.5" thickBot="1">
      <c r="A44" s="116"/>
      <c r="B44" s="218"/>
      <c r="C44" s="209"/>
      <c r="D44" s="210"/>
      <c r="E44" s="209"/>
      <c r="F44" s="56"/>
      <c r="G44" s="116"/>
      <c r="H44" s="56"/>
      <c r="I44" s="124"/>
      <c r="J44" s="122"/>
      <c r="K44" s="129"/>
      <c r="L44" s="138"/>
    </row>
    <row r="45" spans="1:12" ht="13.5" thickBot="1">
      <c r="A45" s="117"/>
      <c r="B45" s="219"/>
      <c r="C45" s="213" t="s">
        <v>15</v>
      </c>
      <c r="D45" s="211"/>
      <c r="E45" s="212"/>
      <c r="F45" s="52"/>
      <c r="G45" s="117"/>
      <c r="H45" s="52"/>
      <c r="I45" s="329">
        <f>+I18+SUM(I28:I40)</f>
        <v>766000</v>
      </c>
      <c r="J45" s="329">
        <f>+J18+SUM(J28:J40)</f>
        <v>766000</v>
      </c>
      <c r="K45" s="329"/>
      <c r="L45" s="329"/>
    </row>
    <row r="46" spans="1:12" ht="12.75">
      <c r="A46" s="16"/>
      <c r="B46" s="220"/>
      <c r="C46" s="16"/>
      <c r="D46" s="16"/>
      <c r="E46" s="16"/>
      <c r="F46" s="16"/>
      <c r="G46" s="16"/>
      <c r="H46" s="16"/>
      <c r="I46" s="16"/>
      <c r="J46" s="215"/>
      <c r="K46" s="16"/>
      <c r="L46" s="16"/>
    </row>
    <row r="47" spans="1:12" ht="12.75">
      <c r="A47" s="16"/>
      <c r="B47" s="16"/>
      <c r="C47" s="16"/>
      <c r="D47" s="16"/>
      <c r="E47" s="16"/>
      <c r="F47" s="16"/>
      <c r="G47" s="267"/>
      <c r="H47" s="267"/>
      <c r="I47" s="267"/>
      <c r="J47" s="309"/>
      <c r="K47" s="267" t="s">
        <v>0</v>
      </c>
      <c r="L47" s="16"/>
    </row>
    <row r="48" spans="1:12" ht="12.75">
      <c r="A48" s="16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</row>
    <row r="49" spans="1:12" ht="12.75">
      <c r="A49" s="16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mergeCells count="4">
    <mergeCell ref="E11:E15"/>
    <mergeCell ref="F11:G11"/>
    <mergeCell ref="D11:D15"/>
    <mergeCell ref="A11:A15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D29">
      <selection activeCell="A29" sqref="A29:H41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9.140625" style="0" customWidth="1"/>
    <col min="4" max="5" width="2.7109375" style="0" customWidth="1"/>
    <col min="6" max="6" width="7.57421875" style="0" customWidth="1"/>
    <col min="7" max="7" width="15.140625" style="0" customWidth="1"/>
    <col min="8" max="9" width="13.7109375" style="0" customWidth="1"/>
    <col min="10" max="10" width="13.8515625" style="0" customWidth="1"/>
    <col min="11" max="11" width="13.57421875" style="0" customWidth="1"/>
    <col min="12" max="12" width="12.7109375" style="0" customWidth="1"/>
  </cols>
  <sheetData>
    <row r="1" spans="1:3" ht="12.75">
      <c r="A1" s="300"/>
      <c r="B1" s="299"/>
      <c r="C1" s="299"/>
    </row>
    <row r="2" spans="1:3" ht="12.75">
      <c r="A2" s="300"/>
      <c r="B2" s="299"/>
      <c r="C2" s="299"/>
    </row>
    <row r="3" spans="1:10" ht="18">
      <c r="A3" s="299"/>
      <c r="B3" s="301"/>
      <c r="C3" s="301"/>
      <c r="D3" s="3"/>
      <c r="E3" s="3"/>
      <c r="F3" s="4" t="s">
        <v>0</v>
      </c>
      <c r="G3" s="4" t="s">
        <v>88</v>
      </c>
      <c r="H3" s="4"/>
      <c r="I3" s="3"/>
      <c r="J3" s="3"/>
    </row>
    <row r="4" spans="1:9" ht="18">
      <c r="A4" s="301"/>
      <c r="B4" s="299"/>
      <c r="C4" s="299"/>
      <c r="F4" s="2"/>
      <c r="G4" s="2"/>
      <c r="H4" s="2"/>
      <c r="I4" s="2"/>
    </row>
    <row r="5" spans="1:3" ht="16.5">
      <c r="A5" s="302"/>
      <c r="B5" s="299"/>
      <c r="C5" s="299"/>
    </row>
    <row r="6" spans="1:8" ht="15">
      <c r="A6" s="8" t="s">
        <v>94</v>
      </c>
      <c r="B6" s="61"/>
      <c r="C6" s="61"/>
      <c r="D6" s="9"/>
      <c r="E6" s="9"/>
      <c r="F6" s="6"/>
      <c r="G6" s="6"/>
      <c r="H6" s="6"/>
    </row>
    <row r="7" spans="1:8" ht="12.75">
      <c r="A7" s="8"/>
      <c r="B7" s="61"/>
      <c r="C7" s="61"/>
      <c r="D7" s="9"/>
      <c r="E7" s="9"/>
      <c r="F7" s="6"/>
      <c r="G7" s="6"/>
      <c r="H7" s="6"/>
    </row>
    <row r="8" spans="1:12" ht="12.75">
      <c r="A8" s="8"/>
      <c r="B8" s="10"/>
      <c r="C8" s="11"/>
      <c r="D8" s="11"/>
      <c r="E8" s="11"/>
      <c r="F8" s="11"/>
      <c r="G8" s="11"/>
      <c r="H8" s="11"/>
      <c r="I8" s="12"/>
      <c r="J8" s="12"/>
      <c r="K8" s="12"/>
      <c r="L8" s="12"/>
    </row>
    <row r="9" spans="1:12" ht="13.5" thickBot="1">
      <c r="A9" s="12" t="s">
        <v>1</v>
      </c>
      <c r="B9" s="13"/>
      <c r="C9" s="14"/>
      <c r="D9" s="14"/>
      <c r="E9" s="14"/>
      <c r="F9" s="14"/>
      <c r="G9" s="14"/>
      <c r="H9" s="14"/>
      <c r="I9" s="14"/>
      <c r="J9" s="15"/>
      <c r="K9" s="15"/>
      <c r="L9" s="17"/>
    </row>
    <row r="10" spans="1:12" ht="12.75" customHeight="1">
      <c r="A10" s="472" t="s">
        <v>73</v>
      </c>
      <c r="B10" s="19"/>
      <c r="C10" s="18"/>
      <c r="D10" s="475" t="s">
        <v>2</v>
      </c>
      <c r="E10" s="478" t="s">
        <v>3</v>
      </c>
      <c r="F10" s="481" t="s">
        <v>4</v>
      </c>
      <c r="G10" s="482"/>
      <c r="H10" s="20" t="s">
        <v>5</v>
      </c>
      <c r="I10" s="21"/>
      <c r="J10" s="22" t="s">
        <v>6</v>
      </c>
      <c r="K10" s="319" t="s">
        <v>7</v>
      </c>
      <c r="L10" s="20" t="s">
        <v>8</v>
      </c>
    </row>
    <row r="11" spans="1:12" ht="13.5" thickBot="1">
      <c r="A11" s="473"/>
      <c r="B11" s="25"/>
      <c r="C11" s="26"/>
      <c r="D11" s="476"/>
      <c r="E11" s="479"/>
      <c r="F11" s="27"/>
      <c r="G11" s="28"/>
      <c r="H11" s="29" t="s">
        <v>9</v>
      </c>
      <c r="I11" s="30" t="s">
        <v>10</v>
      </c>
      <c r="J11" s="24">
        <v>2004</v>
      </c>
      <c r="K11" s="318" t="s">
        <v>87</v>
      </c>
      <c r="L11" s="31" t="s">
        <v>11</v>
      </c>
    </row>
    <row r="12" spans="1:12" ht="12.75">
      <c r="A12" s="473"/>
      <c r="B12" s="25" t="s">
        <v>0</v>
      </c>
      <c r="C12" s="24" t="s">
        <v>12</v>
      </c>
      <c r="D12" s="476"/>
      <c r="E12" s="479"/>
      <c r="F12" s="20" t="s">
        <v>13</v>
      </c>
      <c r="G12" s="18"/>
      <c r="H12" s="29" t="s">
        <v>14</v>
      </c>
      <c r="I12" s="30" t="s">
        <v>15</v>
      </c>
      <c r="J12" s="24" t="s">
        <v>16</v>
      </c>
      <c r="K12" s="20" t="s">
        <v>16</v>
      </c>
      <c r="L12" s="29" t="s">
        <v>17</v>
      </c>
    </row>
    <row r="13" spans="1:12" ht="12.75">
      <c r="A13" s="473"/>
      <c r="B13" s="25"/>
      <c r="C13" s="32"/>
      <c r="D13" s="476"/>
      <c r="E13" s="479"/>
      <c r="F13" s="24" t="s">
        <v>18</v>
      </c>
      <c r="G13" s="24" t="s">
        <v>19</v>
      </c>
      <c r="H13" s="29" t="s">
        <v>20</v>
      </c>
      <c r="I13" s="30" t="s">
        <v>21</v>
      </c>
      <c r="J13" s="24" t="s">
        <v>22</v>
      </c>
      <c r="K13" s="29" t="s">
        <v>23</v>
      </c>
      <c r="L13" s="33" t="s">
        <v>24</v>
      </c>
    </row>
    <row r="14" spans="1:12" ht="13.5" thickBot="1">
      <c r="A14" s="474"/>
      <c r="B14" s="34" t="s">
        <v>25</v>
      </c>
      <c r="C14" s="35"/>
      <c r="D14" s="477"/>
      <c r="E14" s="480"/>
      <c r="F14" s="36"/>
      <c r="G14" s="36"/>
      <c r="H14" s="37" t="s">
        <v>26</v>
      </c>
      <c r="I14" s="38"/>
      <c r="J14" s="37" t="s">
        <v>27</v>
      </c>
      <c r="K14" s="37">
        <v>2003</v>
      </c>
      <c r="L14" s="37">
        <v>2005</v>
      </c>
    </row>
    <row r="15" spans="1:12" ht="13.5" thickBot="1">
      <c r="A15" s="39"/>
      <c r="B15" s="40"/>
      <c r="C15" s="139"/>
      <c r="D15" s="140" t="s">
        <v>0</v>
      </c>
      <c r="E15" s="142"/>
      <c r="F15" s="142"/>
      <c r="G15" s="142"/>
      <c r="H15" s="142"/>
      <c r="I15" s="143"/>
      <c r="J15" s="283"/>
      <c r="K15" s="45"/>
      <c r="L15" s="46"/>
    </row>
    <row r="16" spans="1:12" ht="12.75">
      <c r="A16" s="132"/>
      <c r="B16" s="389"/>
      <c r="C16" s="131"/>
      <c r="D16" s="390"/>
      <c r="E16" s="141"/>
      <c r="F16" s="147"/>
      <c r="G16" s="142"/>
      <c r="H16" s="147"/>
      <c r="I16" s="143"/>
      <c r="J16" s="150"/>
      <c r="K16" s="143"/>
      <c r="L16" s="244"/>
    </row>
    <row r="17" spans="1:12" ht="12.75">
      <c r="A17" s="405">
        <v>51</v>
      </c>
      <c r="B17" s="377"/>
      <c r="C17" s="134" t="s">
        <v>134</v>
      </c>
      <c r="D17" s="378"/>
      <c r="E17" s="305"/>
      <c r="F17" s="379"/>
      <c r="G17" s="39"/>
      <c r="H17" s="379"/>
      <c r="I17" s="380">
        <f>SUM(I19:I27)</f>
        <v>1526053</v>
      </c>
      <c r="J17" s="380">
        <f>SUM(J19:J27)</f>
        <v>1526053</v>
      </c>
      <c r="K17" s="43"/>
      <c r="L17" s="245"/>
    </row>
    <row r="18" spans="1:12" ht="12.75">
      <c r="A18" s="136"/>
      <c r="B18" s="377"/>
      <c r="C18" s="135"/>
      <c r="D18" s="378"/>
      <c r="E18" s="305"/>
      <c r="F18" s="379"/>
      <c r="G18" s="39"/>
      <c r="H18" s="379"/>
      <c r="I18" s="386"/>
      <c r="J18" s="380"/>
      <c r="K18" s="43"/>
      <c r="L18" s="245"/>
    </row>
    <row r="19" spans="1:12" ht="12.75">
      <c r="A19" s="104"/>
      <c r="B19" s="372">
        <v>931</v>
      </c>
      <c r="C19" s="373" t="s">
        <v>127</v>
      </c>
      <c r="D19" s="393"/>
      <c r="E19" s="394"/>
      <c r="F19" s="395">
        <v>998</v>
      </c>
      <c r="G19" s="396" t="s">
        <v>35</v>
      </c>
      <c r="H19" s="395">
        <v>2004</v>
      </c>
      <c r="I19" s="391">
        <f>+J19</f>
        <v>15000</v>
      </c>
      <c r="J19" s="392">
        <v>15000</v>
      </c>
      <c r="K19" s="153"/>
      <c r="L19" s="298"/>
    </row>
    <row r="20" spans="1:12" ht="12.75">
      <c r="A20" s="104"/>
      <c r="B20" s="372"/>
      <c r="C20" s="373"/>
      <c r="D20" s="393"/>
      <c r="E20" s="394"/>
      <c r="F20" s="395"/>
      <c r="G20" s="396"/>
      <c r="H20" s="395"/>
      <c r="I20" s="391"/>
      <c r="J20" s="392"/>
      <c r="K20" s="388"/>
      <c r="L20" s="298"/>
    </row>
    <row r="21" spans="1:12" ht="24">
      <c r="A21" s="136"/>
      <c r="B21" s="372">
        <v>4932</v>
      </c>
      <c r="C21" s="375" t="s">
        <v>129</v>
      </c>
      <c r="D21" s="393"/>
      <c r="E21" s="394"/>
      <c r="F21" s="397" t="s">
        <v>69</v>
      </c>
      <c r="G21" s="396" t="s">
        <v>128</v>
      </c>
      <c r="H21" s="395">
        <v>2004</v>
      </c>
      <c r="I21" s="391">
        <f>+J21</f>
        <v>341763</v>
      </c>
      <c r="J21" s="392">
        <f>125328+112279+104156</f>
        <v>341763</v>
      </c>
      <c r="K21" s="295"/>
      <c r="L21" s="151" t="s">
        <v>0</v>
      </c>
    </row>
    <row r="22" spans="1:12" ht="12.75">
      <c r="A22" s="136"/>
      <c r="B22" s="372"/>
      <c r="C22" s="375"/>
      <c r="D22" s="393"/>
      <c r="E22" s="394"/>
      <c r="F22" s="397"/>
      <c r="G22" s="396"/>
      <c r="H22" s="395"/>
      <c r="I22" s="391"/>
      <c r="J22" s="392"/>
      <c r="K22" s="295"/>
      <c r="L22" s="151"/>
    </row>
    <row r="23" spans="1:12" ht="24.75" customHeight="1">
      <c r="A23" s="102"/>
      <c r="B23" s="372">
        <v>4927</v>
      </c>
      <c r="C23" s="376" t="s">
        <v>130</v>
      </c>
      <c r="D23" s="393"/>
      <c r="E23" s="394"/>
      <c r="F23" s="398" t="s">
        <v>69</v>
      </c>
      <c r="G23" s="396" t="s">
        <v>131</v>
      </c>
      <c r="H23" s="395">
        <v>2004</v>
      </c>
      <c r="I23" s="391">
        <f aca="true" t="shared" si="0" ref="I23:I29">+J23</f>
        <v>381993</v>
      </c>
      <c r="J23" s="392">
        <f>297204+1015+35000+48774</f>
        <v>381993</v>
      </c>
      <c r="K23" s="296"/>
      <c r="L23" s="202"/>
    </row>
    <row r="24" spans="1:12" ht="12.75" customHeight="1">
      <c r="A24" s="102"/>
      <c r="B24" s="372"/>
      <c r="C24" s="376"/>
      <c r="D24" s="393"/>
      <c r="E24" s="394"/>
      <c r="F24" s="398"/>
      <c r="G24" s="396"/>
      <c r="H24" s="395"/>
      <c r="I24" s="391"/>
      <c r="J24" s="392"/>
      <c r="K24" s="296"/>
      <c r="L24" s="202"/>
    </row>
    <row r="25" spans="1:12" ht="12.75">
      <c r="A25" s="102"/>
      <c r="B25" s="399">
        <v>4164</v>
      </c>
      <c r="C25" s="374" t="s">
        <v>132</v>
      </c>
      <c r="D25" s="364"/>
      <c r="E25" s="400"/>
      <c r="F25" s="401" t="s">
        <v>77</v>
      </c>
      <c r="G25" s="402" t="s">
        <v>41</v>
      </c>
      <c r="H25" s="395">
        <v>2004</v>
      </c>
      <c r="I25" s="391">
        <f t="shared" si="0"/>
        <v>250000</v>
      </c>
      <c r="J25" s="392">
        <v>250000</v>
      </c>
      <c r="K25" s="125"/>
      <c r="L25" s="128" t="s">
        <v>0</v>
      </c>
    </row>
    <row r="26" spans="1:12" ht="12.75">
      <c r="A26" s="102"/>
      <c r="B26" s="399"/>
      <c r="C26" s="407"/>
      <c r="D26" s="364"/>
      <c r="E26" s="400"/>
      <c r="F26" s="401"/>
      <c r="G26" s="402"/>
      <c r="H26" s="395"/>
      <c r="I26" s="391"/>
      <c r="J26" s="392"/>
      <c r="K26" s="125"/>
      <c r="L26" s="128"/>
    </row>
    <row r="27" spans="1:12" ht="12.75">
      <c r="A27" s="102"/>
      <c r="B27" s="399">
        <v>5292</v>
      </c>
      <c r="C27" s="403" t="s">
        <v>133</v>
      </c>
      <c r="D27" s="382"/>
      <c r="E27" s="404"/>
      <c r="F27" s="398" t="s">
        <v>78</v>
      </c>
      <c r="G27" s="396" t="s">
        <v>29</v>
      </c>
      <c r="H27" s="395">
        <v>2004</v>
      </c>
      <c r="I27" s="391">
        <f t="shared" si="0"/>
        <v>537297</v>
      </c>
      <c r="J27" s="392">
        <f>215719+321578</f>
        <v>537297</v>
      </c>
      <c r="K27" s="125"/>
      <c r="L27" s="128" t="s">
        <v>0</v>
      </c>
    </row>
    <row r="28" spans="1:12" ht="12.75">
      <c r="A28" s="102"/>
      <c r="B28" s="303"/>
      <c r="C28" s="299"/>
      <c r="D28" s="171"/>
      <c r="E28" s="206"/>
      <c r="F28" s="104"/>
      <c r="H28" s="104"/>
      <c r="I28" s="381"/>
      <c r="J28" s="382"/>
      <c r="L28" s="104"/>
    </row>
    <row r="29" spans="1:12" ht="12.75">
      <c r="A29" s="405">
        <v>90</v>
      </c>
      <c r="B29" s="405">
        <v>2579</v>
      </c>
      <c r="C29" s="188" t="s">
        <v>34</v>
      </c>
      <c r="D29" s="189"/>
      <c r="E29" s="188"/>
      <c r="F29" s="137">
        <v>998</v>
      </c>
      <c r="G29" s="136" t="s">
        <v>35</v>
      </c>
      <c r="H29" s="30">
        <v>2004</v>
      </c>
      <c r="I29" s="384">
        <f t="shared" si="0"/>
        <v>20000</v>
      </c>
      <c r="J29" s="387">
        <v>20000</v>
      </c>
      <c r="L29" s="104"/>
    </row>
    <row r="30" spans="1:12" ht="12.75">
      <c r="A30" s="102"/>
      <c r="B30" s="372"/>
      <c r="C30" s="291"/>
      <c r="D30" s="148"/>
      <c r="E30" s="204"/>
      <c r="F30" s="102"/>
      <c r="G30" s="47"/>
      <c r="H30" s="105"/>
      <c r="I30" s="366"/>
      <c r="J30" s="383"/>
      <c r="K30" s="125"/>
      <c r="L30" s="202"/>
    </row>
    <row r="31" spans="1:12" ht="12.75">
      <c r="A31" s="405">
        <v>91</v>
      </c>
      <c r="B31" s="405">
        <v>388</v>
      </c>
      <c r="C31" s="292" t="s">
        <v>36</v>
      </c>
      <c r="D31" s="148"/>
      <c r="E31" s="204"/>
      <c r="F31" s="136">
        <v>998</v>
      </c>
      <c r="G31" s="137" t="s">
        <v>35</v>
      </c>
      <c r="H31" s="30">
        <v>2004</v>
      </c>
      <c r="I31" s="384">
        <f>+J31</f>
        <v>10000</v>
      </c>
      <c r="J31" s="385">
        <v>10000</v>
      </c>
      <c r="K31" s="225"/>
      <c r="L31" s="128"/>
    </row>
    <row r="32" spans="1:12" ht="12.75">
      <c r="A32" s="405"/>
      <c r="B32" s="405"/>
      <c r="C32" s="292"/>
      <c r="D32" s="148"/>
      <c r="E32" s="204"/>
      <c r="F32" s="136"/>
      <c r="G32" s="137"/>
      <c r="H32" s="30"/>
      <c r="I32" s="384"/>
      <c r="J32" s="385"/>
      <c r="K32" s="225"/>
      <c r="L32" s="128"/>
    </row>
    <row r="33" spans="1:12" ht="12.75">
      <c r="A33" s="405">
        <v>92</v>
      </c>
      <c r="B33" s="405">
        <v>389</v>
      </c>
      <c r="C33" s="292" t="s">
        <v>37</v>
      </c>
      <c r="D33" s="148"/>
      <c r="E33" s="204"/>
      <c r="F33" s="136">
        <v>998</v>
      </c>
      <c r="G33" s="137" t="s">
        <v>35</v>
      </c>
      <c r="H33" s="30">
        <v>2004</v>
      </c>
      <c r="I33" s="384">
        <f>+J33</f>
        <v>10000</v>
      </c>
      <c r="J33" s="385">
        <v>10000</v>
      </c>
      <c r="K33" s="297"/>
      <c r="L33" s="128"/>
    </row>
    <row r="34" spans="1:12" ht="12.75">
      <c r="A34" s="405"/>
      <c r="B34" s="405"/>
      <c r="C34" s="292"/>
      <c r="D34" s="148"/>
      <c r="E34" s="204"/>
      <c r="F34" s="136"/>
      <c r="G34" s="137"/>
      <c r="H34" s="30"/>
      <c r="I34" s="384"/>
      <c r="J34" s="385"/>
      <c r="K34" s="297"/>
      <c r="L34" s="128"/>
    </row>
    <row r="35" spans="1:12" ht="12.75">
      <c r="A35" s="405">
        <v>94</v>
      </c>
      <c r="B35" s="405">
        <v>391</v>
      </c>
      <c r="C35" s="292" t="s">
        <v>38</v>
      </c>
      <c r="D35" s="148"/>
      <c r="E35" s="204"/>
      <c r="F35" s="136">
        <v>998</v>
      </c>
      <c r="G35" s="137" t="s">
        <v>35</v>
      </c>
      <c r="H35" s="30">
        <v>2004</v>
      </c>
      <c r="I35" s="384">
        <f>+J35</f>
        <v>10000</v>
      </c>
      <c r="J35" s="385">
        <v>10000</v>
      </c>
      <c r="K35" s="297"/>
      <c r="L35" s="128"/>
    </row>
    <row r="36" spans="1:12" ht="12.75">
      <c r="A36" s="405"/>
      <c r="B36" s="405"/>
      <c r="C36" s="292"/>
      <c r="D36" s="148"/>
      <c r="E36" s="204"/>
      <c r="F36" s="136"/>
      <c r="G36" s="137"/>
      <c r="H36" s="30"/>
      <c r="I36" s="384"/>
      <c r="J36" s="385"/>
      <c r="K36" s="297"/>
      <c r="L36" s="128"/>
    </row>
    <row r="37" spans="1:12" ht="12.75">
      <c r="A37" s="405">
        <v>95</v>
      </c>
      <c r="B37" s="405">
        <v>392</v>
      </c>
      <c r="C37" s="292" t="s">
        <v>57</v>
      </c>
      <c r="D37" s="171"/>
      <c r="E37" s="206"/>
      <c r="F37" s="136">
        <v>998</v>
      </c>
      <c r="G37" s="137" t="s">
        <v>35</v>
      </c>
      <c r="H37" s="30">
        <v>2004</v>
      </c>
      <c r="I37" s="384">
        <f>+J37</f>
        <v>10000</v>
      </c>
      <c r="J37" s="385">
        <v>10000</v>
      </c>
      <c r="K37" s="297"/>
      <c r="L37" s="128"/>
    </row>
    <row r="38" spans="1:12" ht="12.75">
      <c r="A38" s="405"/>
      <c r="B38" s="405"/>
      <c r="C38" s="292"/>
      <c r="D38" s="171"/>
      <c r="E38" s="206"/>
      <c r="F38" s="136"/>
      <c r="G38" s="137"/>
      <c r="H38" s="30"/>
      <c r="I38" s="384"/>
      <c r="J38" s="385"/>
      <c r="K38" s="297"/>
      <c r="L38" s="128"/>
    </row>
    <row r="39" spans="1:12" ht="12.75">
      <c r="A39" s="405">
        <v>96</v>
      </c>
      <c r="B39" s="405">
        <v>393</v>
      </c>
      <c r="C39" s="292" t="s">
        <v>74</v>
      </c>
      <c r="D39" s="171"/>
      <c r="E39" s="206"/>
      <c r="F39" s="136">
        <v>998</v>
      </c>
      <c r="G39" s="137" t="s">
        <v>35</v>
      </c>
      <c r="H39" s="30">
        <v>2004</v>
      </c>
      <c r="I39" s="384">
        <f>+J39</f>
        <v>20000</v>
      </c>
      <c r="J39" s="385">
        <v>20000</v>
      </c>
      <c r="K39" s="297"/>
      <c r="L39" s="128"/>
    </row>
    <row r="40" spans="1:12" ht="12.75">
      <c r="A40" s="372"/>
      <c r="B40" s="372"/>
      <c r="C40" s="293"/>
      <c r="D40" s="171"/>
      <c r="E40" s="206"/>
      <c r="F40" s="102"/>
      <c r="G40" s="47"/>
      <c r="H40" s="102"/>
      <c r="I40" s="156"/>
      <c r="J40" s="157"/>
      <c r="K40" s="125"/>
      <c r="L40" s="128"/>
    </row>
    <row r="41" spans="1:12" ht="12.75">
      <c r="A41" s="406">
        <v>97</v>
      </c>
      <c r="B41" s="406">
        <v>394</v>
      </c>
      <c r="C41" s="341" t="s">
        <v>117</v>
      </c>
      <c r="D41" s="194"/>
      <c r="E41" s="194"/>
      <c r="F41" s="137">
        <v>998</v>
      </c>
      <c r="G41" s="136" t="s">
        <v>35</v>
      </c>
      <c r="H41" s="30">
        <v>2004</v>
      </c>
      <c r="I41" s="384">
        <f>+J41</f>
        <v>65047</v>
      </c>
      <c r="J41" s="385">
        <v>65047</v>
      </c>
      <c r="K41" s="126"/>
      <c r="L41" s="128"/>
    </row>
    <row r="42" spans="1:12" ht="12.75">
      <c r="A42" s="30"/>
      <c r="B42" s="406"/>
      <c r="C42" s="341"/>
      <c r="D42" s="194"/>
      <c r="E42" s="408"/>
      <c r="F42" s="136"/>
      <c r="G42" s="137"/>
      <c r="H42" s="30"/>
      <c r="I42" s="384"/>
      <c r="J42" s="385"/>
      <c r="K42" s="126"/>
      <c r="L42" s="128"/>
    </row>
    <row r="43" spans="1:12" ht="12.75">
      <c r="A43" s="30"/>
      <c r="B43" s="406"/>
      <c r="C43" s="341"/>
      <c r="D43" s="194"/>
      <c r="E43" s="408"/>
      <c r="F43" s="136"/>
      <c r="G43" s="137"/>
      <c r="H43" s="30"/>
      <c r="I43" s="384"/>
      <c r="J43" s="385"/>
      <c r="K43" s="126"/>
      <c r="L43" s="128"/>
    </row>
    <row r="44" spans="1:12" ht="13.5" thickBot="1">
      <c r="A44" s="106"/>
      <c r="B44" s="106"/>
      <c r="C44" s="294"/>
      <c r="D44" s="166"/>
      <c r="E44" s="161"/>
      <c r="F44" s="116"/>
      <c r="G44" s="56"/>
      <c r="H44" s="116"/>
      <c r="I44" s="48"/>
      <c r="J44" s="129"/>
      <c r="K44" s="48"/>
      <c r="L44" s="129"/>
    </row>
    <row r="45" spans="1:12" ht="13.5" thickBot="1">
      <c r="A45" s="107"/>
      <c r="B45" s="107"/>
      <c r="C45" s="50" t="s">
        <v>15</v>
      </c>
      <c r="D45" s="311"/>
      <c r="E45" s="311"/>
      <c r="F45" s="117"/>
      <c r="G45" s="52"/>
      <c r="H45" s="117"/>
      <c r="I45" s="310">
        <f>SUM(I29:I41)+I17</f>
        <v>1671100</v>
      </c>
      <c r="J45" s="310">
        <f>SUM(J29:J41)+J17</f>
        <v>1671100</v>
      </c>
      <c r="K45" s="53"/>
      <c r="L45" s="310"/>
    </row>
    <row r="46" spans="4:5" ht="12.75">
      <c r="D46" s="97"/>
      <c r="E46" s="97"/>
    </row>
    <row r="47" ht="12.75">
      <c r="J47" s="59"/>
    </row>
    <row r="48" spans="7:11" ht="12.75">
      <c r="G48" s="2"/>
      <c r="H48" s="2"/>
      <c r="I48" s="2"/>
      <c r="J48" s="2"/>
      <c r="K48" s="2" t="s">
        <v>0</v>
      </c>
    </row>
  </sheetData>
  <mergeCells count="4">
    <mergeCell ref="D10:D14"/>
    <mergeCell ref="E10:E14"/>
    <mergeCell ref="F10:G10"/>
    <mergeCell ref="A10:A14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97"/>
  <sheetViews>
    <sheetView tabSelected="1" workbookViewId="0" topLeftCell="E60">
      <selection activeCell="I68" sqref="I68:J9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1.8515625" style="0" customWidth="1"/>
    <col min="4" max="5" width="2.7109375" style="0" customWidth="1"/>
    <col min="6" max="6" width="8.7109375" style="0" customWidth="1"/>
    <col min="7" max="7" width="14.421875" style="0" customWidth="1"/>
    <col min="8" max="8" width="13.57421875" style="0" customWidth="1"/>
    <col min="9" max="12" width="13.7109375" style="0" customWidth="1"/>
  </cols>
  <sheetData>
    <row r="3" spans="2:10" ht="18">
      <c r="B3" s="3"/>
      <c r="C3" s="3"/>
      <c r="D3" s="3"/>
      <c r="E3" s="3"/>
      <c r="F3" s="4" t="s">
        <v>0</v>
      </c>
      <c r="G3" s="4" t="s">
        <v>88</v>
      </c>
      <c r="H3" s="4"/>
      <c r="I3" s="3"/>
      <c r="J3" s="3"/>
    </row>
    <row r="4" spans="1:9" ht="18">
      <c r="A4" s="3"/>
      <c r="F4" s="2"/>
      <c r="G4" s="2"/>
      <c r="H4" s="2"/>
      <c r="I4" s="2"/>
    </row>
    <row r="5" spans="2:12" ht="12.75">
      <c r="B5" s="6"/>
      <c r="C5" s="6"/>
      <c r="D5" s="6"/>
      <c r="E5" s="6"/>
      <c r="F5" s="6"/>
      <c r="G5" s="6"/>
      <c r="H5" s="6"/>
      <c r="I5" s="6"/>
      <c r="J5" s="7"/>
      <c r="K5" s="7"/>
      <c r="L5" s="6"/>
    </row>
    <row r="6" spans="1:12" ht="12.75">
      <c r="A6" s="483" t="s">
        <v>72</v>
      </c>
      <c r="B6" s="484"/>
      <c r="C6" s="484"/>
      <c r="D6" s="9" t="s">
        <v>95</v>
      </c>
      <c r="E6" s="9"/>
      <c r="F6" s="6"/>
      <c r="G6" s="6"/>
      <c r="H6" s="6"/>
      <c r="I6" s="6"/>
      <c r="J6" s="7"/>
      <c r="K6" s="7"/>
      <c r="L6" s="6"/>
    </row>
    <row r="7" spans="1:12" ht="12.75">
      <c r="A7" s="8"/>
      <c r="B7" s="61"/>
      <c r="C7" s="61"/>
      <c r="D7" s="9"/>
      <c r="E7" s="9"/>
      <c r="F7" s="6"/>
      <c r="G7" s="6"/>
      <c r="H7" s="6"/>
      <c r="I7" s="6"/>
      <c r="J7" s="7"/>
      <c r="K7" s="7"/>
      <c r="L7" s="6"/>
    </row>
    <row r="8" spans="1:12" ht="12.75">
      <c r="A8" s="8"/>
      <c r="B8" s="10"/>
      <c r="C8" s="11"/>
      <c r="D8" s="11"/>
      <c r="E8" s="11"/>
      <c r="F8" s="11"/>
      <c r="G8" s="11"/>
      <c r="H8" s="11"/>
      <c r="I8" s="12"/>
      <c r="J8" s="12"/>
      <c r="K8" s="12"/>
      <c r="L8" s="12"/>
    </row>
    <row r="9" spans="1:12" ht="13.5" thickBot="1">
      <c r="A9" s="12" t="s">
        <v>1</v>
      </c>
      <c r="B9" s="13"/>
      <c r="C9" s="14"/>
      <c r="D9" s="14"/>
      <c r="E9" s="14"/>
      <c r="F9" s="14"/>
      <c r="G9" s="14"/>
      <c r="H9" s="14"/>
      <c r="I9" s="14"/>
      <c r="J9" s="15"/>
      <c r="K9" s="15"/>
      <c r="L9" s="17"/>
    </row>
    <row r="10" spans="1:12" ht="12.75">
      <c r="A10" s="472" t="s">
        <v>73</v>
      </c>
      <c r="B10" s="19"/>
      <c r="C10" s="18"/>
      <c r="D10" s="475" t="s">
        <v>2</v>
      </c>
      <c r="E10" s="478" t="s">
        <v>3</v>
      </c>
      <c r="F10" s="481" t="s">
        <v>4</v>
      </c>
      <c r="G10" s="482"/>
      <c r="H10" s="20" t="s">
        <v>5</v>
      </c>
      <c r="I10" s="21"/>
      <c r="J10" s="22" t="s">
        <v>6</v>
      </c>
      <c r="K10" s="319" t="s">
        <v>7</v>
      </c>
      <c r="L10" s="20" t="s">
        <v>8</v>
      </c>
    </row>
    <row r="11" spans="1:12" ht="13.5" thickBot="1">
      <c r="A11" s="473"/>
      <c r="B11" s="25"/>
      <c r="C11" s="26"/>
      <c r="D11" s="476"/>
      <c r="E11" s="479"/>
      <c r="F11" s="27"/>
      <c r="G11" s="28"/>
      <c r="H11" s="29" t="s">
        <v>9</v>
      </c>
      <c r="I11" s="30" t="s">
        <v>10</v>
      </c>
      <c r="J11" s="24">
        <v>2004</v>
      </c>
      <c r="K11" s="318" t="s">
        <v>87</v>
      </c>
      <c r="L11" s="31" t="s">
        <v>11</v>
      </c>
    </row>
    <row r="12" spans="1:12" ht="12.75">
      <c r="A12" s="473"/>
      <c r="B12" s="25" t="s">
        <v>0</v>
      </c>
      <c r="C12" s="24" t="s">
        <v>12</v>
      </c>
      <c r="D12" s="476"/>
      <c r="E12" s="479"/>
      <c r="F12" s="20" t="s">
        <v>13</v>
      </c>
      <c r="G12" s="18"/>
      <c r="H12" s="29" t="s">
        <v>14</v>
      </c>
      <c r="I12" s="30" t="s">
        <v>15</v>
      </c>
      <c r="J12" s="24" t="s">
        <v>16</v>
      </c>
      <c r="K12" s="20" t="s">
        <v>16</v>
      </c>
      <c r="L12" s="29" t="s">
        <v>17</v>
      </c>
    </row>
    <row r="13" spans="1:12" ht="12.75">
      <c r="A13" s="473"/>
      <c r="B13" s="25"/>
      <c r="C13" s="32"/>
      <c r="D13" s="476"/>
      <c r="E13" s="479"/>
      <c r="F13" s="24" t="s">
        <v>18</v>
      </c>
      <c r="G13" s="24" t="s">
        <v>19</v>
      </c>
      <c r="H13" s="29" t="s">
        <v>20</v>
      </c>
      <c r="I13" s="30" t="s">
        <v>21</v>
      </c>
      <c r="J13" s="24" t="s">
        <v>22</v>
      </c>
      <c r="K13" s="29" t="s">
        <v>23</v>
      </c>
      <c r="L13" s="33" t="s">
        <v>24</v>
      </c>
    </row>
    <row r="14" spans="1:12" ht="13.5" thickBot="1">
      <c r="A14" s="474"/>
      <c r="B14" s="34" t="s">
        <v>25</v>
      </c>
      <c r="C14" s="35"/>
      <c r="D14" s="477"/>
      <c r="E14" s="480"/>
      <c r="F14" s="36"/>
      <c r="G14" s="36"/>
      <c r="H14" s="37" t="s">
        <v>26</v>
      </c>
      <c r="I14" s="38"/>
      <c r="J14" s="37" t="s">
        <v>27</v>
      </c>
      <c r="K14" s="37">
        <v>2003</v>
      </c>
      <c r="L14" s="37">
        <v>2005</v>
      </c>
    </row>
    <row r="15" spans="1:12" ht="13.5" thickBot="1">
      <c r="A15" s="39"/>
      <c r="B15" s="40"/>
      <c r="C15" s="142"/>
      <c r="D15" s="315" t="s">
        <v>0</v>
      </c>
      <c r="E15" s="39"/>
      <c r="F15" s="39"/>
      <c r="G15" s="39"/>
      <c r="H15" s="39"/>
      <c r="I15" s="43"/>
      <c r="J15" s="55"/>
      <c r="K15" s="43"/>
      <c r="L15" s="46"/>
    </row>
    <row r="16" spans="1:12" ht="12.75">
      <c r="A16" s="147"/>
      <c r="B16" s="286"/>
      <c r="C16" s="147"/>
      <c r="D16" s="282"/>
      <c r="E16" s="147"/>
      <c r="F16" s="142"/>
      <c r="G16" s="141"/>
      <c r="H16" s="147"/>
      <c r="I16" s="423"/>
      <c r="J16" s="150"/>
      <c r="K16" s="150"/>
      <c r="L16" s="244"/>
    </row>
    <row r="17" spans="1:12" ht="12.75">
      <c r="A17" s="405">
        <v>51</v>
      </c>
      <c r="B17" s="137"/>
      <c r="C17" s="134" t="s">
        <v>91</v>
      </c>
      <c r="D17" s="135"/>
      <c r="E17" s="134"/>
      <c r="F17" s="137" t="s">
        <v>0</v>
      </c>
      <c r="G17" s="144" t="s">
        <v>0</v>
      </c>
      <c r="H17" s="136"/>
      <c r="I17" s="424">
        <f>+SUM(I19:I47)+SUM(I68:I80)</f>
        <v>989631</v>
      </c>
      <c r="J17" s="424">
        <f>+SUM(J19:J47)+SUM(J68:J80)</f>
        <v>989631</v>
      </c>
      <c r="K17" s="251"/>
      <c r="L17" s="154" t="s">
        <v>0</v>
      </c>
    </row>
    <row r="18" spans="1:12" ht="12.75">
      <c r="A18" s="136"/>
      <c r="B18" s="137" t="s">
        <v>0</v>
      </c>
      <c r="C18" s="134"/>
      <c r="D18" s="197"/>
      <c r="E18" s="134"/>
      <c r="F18" s="137"/>
      <c r="G18" s="144"/>
      <c r="H18" s="136"/>
      <c r="J18" s="104"/>
      <c r="K18" s="249"/>
      <c r="L18" s="154" t="s">
        <v>0</v>
      </c>
    </row>
    <row r="19" spans="1:12" ht="24">
      <c r="A19" s="136"/>
      <c r="B19" s="347">
        <v>915</v>
      </c>
      <c r="C19" s="348" t="s">
        <v>135</v>
      </c>
      <c r="D19" s="416"/>
      <c r="E19" s="417"/>
      <c r="F19" s="347">
        <v>998</v>
      </c>
      <c r="G19" s="418" t="s">
        <v>136</v>
      </c>
      <c r="H19" s="372">
        <v>2004</v>
      </c>
      <c r="I19" s="365">
        <f>SUM(J19)</f>
        <v>13953</v>
      </c>
      <c r="J19" s="366">
        <v>13953</v>
      </c>
      <c r="K19" s="249"/>
      <c r="L19" s="154"/>
    </row>
    <row r="20" spans="1:12" ht="12.75">
      <c r="A20" s="136"/>
      <c r="B20" s="347">
        <v>916</v>
      </c>
      <c r="C20" s="348" t="s">
        <v>139</v>
      </c>
      <c r="D20" s="416"/>
      <c r="E20" s="417"/>
      <c r="F20" s="419" t="s">
        <v>69</v>
      </c>
      <c r="G20" s="420" t="s">
        <v>137</v>
      </c>
      <c r="H20" s="372">
        <v>2004</v>
      </c>
      <c r="I20" s="365">
        <f aca="true" t="shared" si="0" ref="I20:I47">SUM(J20)</f>
        <v>10524</v>
      </c>
      <c r="J20" s="366">
        <v>10524</v>
      </c>
      <c r="K20" s="249"/>
      <c r="L20" s="154"/>
    </row>
    <row r="21" spans="1:12" ht="12.75">
      <c r="A21" s="136"/>
      <c r="B21" s="347">
        <v>4817</v>
      </c>
      <c r="C21" s="348" t="s">
        <v>138</v>
      </c>
      <c r="D21" s="416"/>
      <c r="E21" s="417"/>
      <c r="F21" s="419" t="s">
        <v>69</v>
      </c>
      <c r="G21" s="420" t="s">
        <v>140</v>
      </c>
      <c r="H21" s="372">
        <v>2004</v>
      </c>
      <c r="I21" s="365">
        <f t="shared" si="0"/>
        <v>1393</v>
      </c>
      <c r="J21" s="366">
        <v>1393</v>
      </c>
      <c r="K21" s="249"/>
      <c r="L21" s="154"/>
    </row>
    <row r="22" spans="1:12" ht="12.75">
      <c r="A22" s="136"/>
      <c r="B22" s="347">
        <v>930</v>
      </c>
      <c r="C22" s="348" t="s">
        <v>135</v>
      </c>
      <c r="D22" s="416"/>
      <c r="E22" s="417"/>
      <c r="F22" s="419" t="s">
        <v>69</v>
      </c>
      <c r="G22" s="420" t="s">
        <v>141</v>
      </c>
      <c r="H22" s="372">
        <v>2004</v>
      </c>
      <c r="I22" s="365">
        <f t="shared" si="0"/>
        <v>13601</v>
      </c>
      <c r="J22" s="366">
        <v>13601</v>
      </c>
      <c r="K22" s="249"/>
      <c r="L22" s="154"/>
    </row>
    <row r="23" spans="1:12" ht="12.75">
      <c r="A23" s="136"/>
      <c r="B23" s="347">
        <v>6013</v>
      </c>
      <c r="C23" s="348" t="s">
        <v>142</v>
      </c>
      <c r="D23" s="416"/>
      <c r="E23" s="417"/>
      <c r="F23" s="419" t="s">
        <v>69</v>
      </c>
      <c r="G23" s="420" t="s">
        <v>67</v>
      </c>
      <c r="H23" s="372">
        <v>2004</v>
      </c>
      <c r="I23" s="365">
        <f t="shared" si="0"/>
        <v>20000</v>
      </c>
      <c r="J23" s="366">
        <v>20000</v>
      </c>
      <c r="K23" s="249"/>
      <c r="L23" s="154"/>
    </row>
    <row r="24" spans="1:12" ht="12.75">
      <c r="A24" s="136"/>
      <c r="B24" s="347">
        <v>912</v>
      </c>
      <c r="C24" s="348" t="s">
        <v>143</v>
      </c>
      <c r="D24" s="416"/>
      <c r="E24" s="417"/>
      <c r="F24" s="419" t="s">
        <v>69</v>
      </c>
      <c r="G24" s="420" t="s">
        <v>144</v>
      </c>
      <c r="H24" s="372">
        <v>2004</v>
      </c>
      <c r="I24" s="365">
        <f t="shared" si="0"/>
        <v>489</v>
      </c>
      <c r="J24" s="366">
        <v>489</v>
      </c>
      <c r="K24" s="249"/>
      <c r="L24" s="154"/>
    </row>
    <row r="25" spans="1:12" ht="12.75">
      <c r="A25" s="136"/>
      <c r="B25" s="347">
        <v>913</v>
      </c>
      <c r="C25" s="348" t="s">
        <v>145</v>
      </c>
      <c r="D25" s="416"/>
      <c r="E25" s="417"/>
      <c r="F25" s="419" t="s">
        <v>69</v>
      </c>
      <c r="G25" s="420" t="s">
        <v>146</v>
      </c>
      <c r="H25" s="372">
        <v>2004</v>
      </c>
      <c r="I25" s="365">
        <f t="shared" si="0"/>
        <v>539</v>
      </c>
      <c r="J25" s="366">
        <v>539</v>
      </c>
      <c r="K25" s="249"/>
      <c r="L25" s="154"/>
    </row>
    <row r="26" spans="1:12" ht="12.75">
      <c r="A26" s="136"/>
      <c r="B26" s="347">
        <v>914</v>
      </c>
      <c r="C26" s="348" t="s">
        <v>151</v>
      </c>
      <c r="D26" s="416"/>
      <c r="E26" s="417"/>
      <c r="F26" s="419" t="s">
        <v>69</v>
      </c>
      <c r="G26" s="420" t="s">
        <v>147</v>
      </c>
      <c r="H26" s="372">
        <v>2004</v>
      </c>
      <c r="I26" s="365">
        <f t="shared" si="0"/>
        <v>3758</v>
      </c>
      <c r="J26" s="366">
        <f>29+3729</f>
        <v>3758</v>
      </c>
      <c r="K26" s="249"/>
      <c r="L26" s="154"/>
    </row>
    <row r="27" spans="1:12" ht="12.75">
      <c r="A27" s="136"/>
      <c r="B27" s="347">
        <v>5297</v>
      </c>
      <c r="C27" s="348" t="s">
        <v>148</v>
      </c>
      <c r="D27" s="416"/>
      <c r="E27" s="417"/>
      <c r="F27" s="419" t="s">
        <v>69</v>
      </c>
      <c r="G27" s="420" t="s">
        <v>149</v>
      </c>
      <c r="H27" s="372">
        <v>2004</v>
      </c>
      <c r="I27" s="365">
        <f t="shared" si="0"/>
        <v>8543</v>
      </c>
      <c r="J27" s="366">
        <v>8543</v>
      </c>
      <c r="K27" s="249"/>
      <c r="L27" s="154"/>
    </row>
    <row r="28" spans="1:12" ht="12.75">
      <c r="A28" s="136"/>
      <c r="B28" s="347">
        <v>932</v>
      </c>
      <c r="C28" s="348" t="s">
        <v>152</v>
      </c>
      <c r="D28" s="416"/>
      <c r="E28" s="417"/>
      <c r="F28" s="419" t="s">
        <v>69</v>
      </c>
      <c r="G28" s="420" t="s">
        <v>149</v>
      </c>
      <c r="H28" s="372">
        <v>2004</v>
      </c>
      <c r="I28" s="365">
        <f t="shared" si="0"/>
        <v>20711</v>
      </c>
      <c r="J28" s="366">
        <v>20711</v>
      </c>
      <c r="K28" s="249"/>
      <c r="L28" s="154"/>
    </row>
    <row r="29" spans="1:12" ht="12.75">
      <c r="A29" s="136"/>
      <c r="B29" s="347">
        <v>5302</v>
      </c>
      <c r="C29" s="348" t="s">
        <v>155</v>
      </c>
      <c r="D29" s="416"/>
      <c r="E29" s="417"/>
      <c r="F29" s="419" t="s">
        <v>69</v>
      </c>
      <c r="G29" s="420" t="s">
        <v>150</v>
      </c>
      <c r="H29" s="372">
        <v>2004</v>
      </c>
      <c r="I29" s="365">
        <f t="shared" si="0"/>
        <v>4781</v>
      </c>
      <c r="J29" s="366">
        <f>2842+1939</f>
        <v>4781</v>
      </c>
      <c r="K29" s="249"/>
      <c r="L29" s="154"/>
    </row>
    <row r="30" spans="1:12" ht="12.75">
      <c r="A30" s="136"/>
      <c r="B30" s="347">
        <v>5317</v>
      </c>
      <c r="C30" s="348" t="s">
        <v>153</v>
      </c>
      <c r="D30" s="416"/>
      <c r="E30" s="417"/>
      <c r="F30" s="419" t="s">
        <v>69</v>
      </c>
      <c r="G30" s="420" t="s">
        <v>154</v>
      </c>
      <c r="H30" s="372">
        <v>2004</v>
      </c>
      <c r="I30" s="365">
        <f t="shared" si="0"/>
        <v>66898</v>
      </c>
      <c r="J30" s="366">
        <v>66898</v>
      </c>
      <c r="K30" s="249"/>
      <c r="L30" s="154"/>
    </row>
    <row r="31" spans="1:12" ht="12.75">
      <c r="A31" s="136"/>
      <c r="B31" s="347">
        <v>918</v>
      </c>
      <c r="C31" s="348" t="s">
        <v>156</v>
      </c>
      <c r="D31" s="416"/>
      <c r="E31" s="417"/>
      <c r="F31" s="419" t="s">
        <v>69</v>
      </c>
      <c r="G31" s="420" t="s">
        <v>67</v>
      </c>
      <c r="H31" s="372">
        <v>2004</v>
      </c>
      <c r="I31" s="365">
        <f t="shared" si="0"/>
        <v>78640</v>
      </c>
      <c r="J31" s="366">
        <v>78640</v>
      </c>
      <c r="K31" s="249"/>
      <c r="L31" s="154"/>
    </row>
    <row r="32" spans="1:12" ht="12.75">
      <c r="A32" s="136"/>
      <c r="B32" s="347">
        <v>917</v>
      </c>
      <c r="C32" s="348" t="s">
        <v>135</v>
      </c>
      <c r="D32" s="416"/>
      <c r="E32" s="417"/>
      <c r="F32" s="419" t="s">
        <v>79</v>
      </c>
      <c r="G32" s="420" t="s">
        <v>157</v>
      </c>
      <c r="H32" s="372">
        <v>2004</v>
      </c>
      <c r="I32" s="365">
        <f t="shared" si="0"/>
        <v>13365</v>
      </c>
      <c r="J32" s="366">
        <v>13365</v>
      </c>
      <c r="K32" s="249"/>
      <c r="L32" s="154"/>
    </row>
    <row r="33" spans="1:12" ht="12.75">
      <c r="A33" s="136"/>
      <c r="B33" s="347">
        <v>919</v>
      </c>
      <c r="C33" s="348" t="s">
        <v>158</v>
      </c>
      <c r="D33" s="416"/>
      <c r="E33" s="417"/>
      <c r="F33" s="419" t="s">
        <v>70</v>
      </c>
      <c r="G33" s="420" t="s">
        <v>159</v>
      </c>
      <c r="H33" s="372">
        <v>2004</v>
      </c>
      <c r="I33" s="365">
        <f t="shared" si="0"/>
        <v>626</v>
      </c>
      <c r="J33" s="366">
        <v>626</v>
      </c>
      <c r="K33" s="249"/>
      <c r="L33" s="154"/>
    </row>
    <row r="34" spans="1:12" ht="12.75">
      <c r="A34" s="136"/>
      <c r="B34" s="347">
        <v>920</v>
      </c>
      <c r="C34" s="348" t="s">
        <v>160</v>
      </c>
      <c r="D34" s="416"/>
      <c r="E34" s="417"/>
      <c r="F34" s="419" t="s">
        <v>70</v>
      </c>
      <c r="G34" s="420" t="s">
        <v>58</v>
      </c>
      <c r="H34" s="372">
        <v>2004</v>
      </c>
      <c r="I34" s="365">
        <f t="shared" si="0"/>
        <v>478</v>
      </c>
      <c r="J34" s="366">
        <v>478</v>
      </c>
      <c r="K34" s="249"/>
      <c r="L34" s="154"/>
    </row>
    <row r="35" spans="1:12" ht="12.75">
      <c r="A35" s="136"/>
      <c r="B35" s="347">
        <v>921</v>
      </c>
      <c r="C35" s="348" t="s">
        <v>135</v>
      </c>
      <c r="D35" s="416"/>
      <c r="E35" s="417"/>
      <c r="F35" s="419" t="s">
        <v>71</v>
      </c>
      <c r="G35" s="420" t="s">
        <v>51</v>
      </c>
      <c r="H35" s="372">
        <v>2004</v>
      </c>
      <c r="I35" s="365">
        <f t="shared" si="0"/>
        <v>10933</v>
      </c>
      <c r="J35" s="366">
        <v>10933</v>
      </c>
      <c r="K35" s="249"/>
      <c r="L35" s="154"/>
    </row>
    <row r="36" spans="1:12" ht="12.75">
      <c r="A36" s="136"/>
      <c r="B36" s="347">
        <v>5047</v>
      </c>
      <c r="C36" s="348" t="s">
        <v>161</v>
      </c>
      <c r="D36" s="416"/>
      <c r="E36" s="417"/>
      <c r="F36" s="419" t="s">
        <v>78</v>
      </c>
      <c r="G36" s="420" t="s">
        <v>162</v>
      </c>
      <c r="H36" s="372">
        <v>2004</v>
      </c>
      <c r="I36" s="365">
        <f t="shared" si="0"/>
        <v>4483</v>
      </c>
      <c r="J36" s="366">
        <v>4483</v>
      </c>
      <c r="K36" s="249"/>
      <c r="L36" s="154"/>
    </row>
    <row r="37" spans="1:12" ht="12.75">
      <c r="A37" s="136"/>
      <c r="B37" s="347">
        <v>922</v>
      </c>
      <c r="C37" s="348" t="s">
        <v>163</v>
      </c>
      <c r="D37" s="416"/>
      <c r="E37" s="417"/>
      <c r="F37" s="419" t="s">
        <v>78</v>
      </c>
      <c r="G37" s="420" t="s">
        <v>164</v>
      </c>
      <c r="H37" s="372">
        <v>2004</v>
      </c>
      <c r="I37" s="365">
        <f t="shared" si="0"/>
        <v>100</v>
      </c>
      <c r="J37" s="366">
        <v>100</v>
      </c>
      <c r="K37" s="249"/>
      <c r="L37" s="154"/>
    </row>
    <row r="38" spans="1:12" ht="12.75">
      <c r="A38" s="136"/>
      <c r="B38" s="347">
        <v>5819</v>
      </c>
      <c r="C38" s="348" t="s">
        <v>165</v>
      </c>
      <c r="D38" s="416"/>
      <c r="E38" s="417"/>
      <c r="F38" s="419" t="s">
        <v>78</v>
      </c>
      <c r="G38" s="420" t="s">
        <v>61</v>
      </c>
      <c r="H38" s="372">
        <v>2004</v>
      </c>
      <c r="I38" s="365">
        <f t="shared" si="0"/>
        <v>471</v>
      </c>
      <c r="J38" s="366">
        <v>471</v>
      </c>
      <c r="K38" s="249"/>
      <c r="L38" s="154"/>
    </row>
    <row r="39" spans="1:12" ht="12.75">
      <c r="A39" s="136"/>
      <c r="B39" s="347">
        <v>923</v>
      </c>
      <c r="C39" s="348" t="s">
        <v>166</v>
      </c>
      <c r="D39" s="416"/>
      <c r="E39" s="417"/>
      <c r="F39" s="419" t="s">
        <v>78</v>
      </c>
      <c r="G39" s="420" t="s">
        <v>61</v>
      </c>
      <c r="H39" s="372">
        <v>2004</v>
      </c>
      <c r="I39" s="365">
        <f t="shared" si="0"/>
        <v>9643</v>
      </c>
      <c r="J39" s="366">
        <v>9643</v>
      </c>
      <c r="K39" s="249"/>
      <c r="L39" s="154"/>
    </row>
    <row r="40" spans="1:12" ht="12.75">
      <c r="A40" s="136"/>
      <c r="B40" s="347">
        <v>5134</v>
      </c>
      <c r="C40" s="348" t="s">
        <v>167</v>
      </c>
      <c r="D40" s="416"/>
      <c r="E40" s="417"/>
      <c r="F40" s="419" t="s">
        <v>78</v>
      </c>
      <c r="G40" s="420" t="s">
        <v>60</v>
      </c>
      <c r="H40" s="372">
        <v>2004</v>
      </c>
      <c r="I40" s="365">
        <f t="shared" si="0"/>
        <v>137217</v>
      </c>
      <c r="J40" s="366">
        <v>137217</v>
      </c>
      <c r="K40" s="249"/>
      <c r="L40" s="154"/>
    </row>
    <row r="41" spans="1:12" ht="12.75">
      <c r="A41" s="136"/>
      <c r="B41" s="347">
        <v>5135</v>
      </c>
      <c r="C41" s="348" t="s">
        <v>168</v>
      </c>
      <c r="D41" s="416"/>
      <c r="E41" s="417"/>
      <c r="F41" s="419" t="s">
        <v>78</v>
      </c>
      <c r="G41" s="420" t="s">
        <v>60</v>
      </c>
      <c r="H41" s="372">
        <v>2004</v>
      </c>
      <c r="I41" s="365">
        <f t="shared" si="0"/>
        <v>10108</v>
      </c>
      <c r="J41" s="366">
        <v>10108</v>
      </c>
      <c r="K41" s="249"/>
      <c r="L41" s="154"/>
    </row>
    <row r="42" spans="1:12" ht="12.75">
      <c r="A42" s="136"/>
      <c r="B42" s="347">
        <v>924</v>
      </c>
      <c r="C42" s="348" t="s">
        <v>169</v>
      </c>
      <c r="D42" s="416"/>
      <c r="E42" s="417"/>
      <c r="F42" s="419" t="s">
        <v>78</v>
      </c>
      <c r="G42" s="420" t="s">
        <v>162</v>
      </c>
      <c r="H42" s="372">
        <v>2004</v>
      </c>
      <c r="I42" s="365">
        <f t="shared" si="0"/>
        <v>1438</v>
      </c>
      <c r="J42" s="366">
        <v>1438</v>
      </c>
      <c r="K42" s="249"/>
      <c r="L42" s="154"/>
    </row>
    <row r="43" spans="1:12" ht="12.75">
      <c r="A43" s="136"/>
      <c r="B43" s="347">
        <v>4065</v>
      </c>
      <c r="C43" s="348" t="s">
        <v>170</v>
      </c>
      <c r="D43" s="416"/>
      <c r="E43" s="417"/>
      <c r="F43" s="419" t="s">
        <v>78</v>
      </c>
      <c r="G43" s="420" t="s">
        <v>59</v>
      </c>
      <c r="H43" s="372">
        <v>2004</v>
      </c>
      <c r="I43" s="365">
        <f t="shared" si="0"/>
        <v>6159</v>
      </c>
      <c r="J43" s="366">
        <v>6159</v>
      </c>
      <c r="K43" s="249"/>
      <c r="L43" s="154"/>
    </row>
    <row r="44" spans="1:12" ht="12.75">
      <c r="A44" s="136"/>
      <c r="B44" s="347">
        <v>925</v>
      </c>
      <c r="C44" s="348" t="s">
        <v>171</v>
      </c>
      <c r="D44" s="416"/>
      <c r="E44" s="417"/>
      <c r="F44" s="419" t="s">
        <v>78</v>
      </c>
      <c r="G44" s="420" t="s">
        <v>172</v>
      </c>
      <c r="H44" s="372">
        <v>2004</v>
      </c>
      <c r="I44" s="365">
        <f t="shared" si="0"/>
        <v>21738</v>
      </c>
      <c r="J44" s="366">
        <v>21738</v>
      </c>
      <c r="K44" s="249"/>
      <c r="L44" s="154"/>
    </row>
    <row r="45" spans="1:12" ht="12.75">
      <c r="A45" s="136"/>
      <c r="B45" s="347">
        <v>4878</v>
      </c>
      <c r="C45" s="348" t="s">
        <v>173</v>
      </c>
      <c r="D45" s="416"/>
      <c r="E45" s="417"/>
      <c r="F45" s="419" t="s">
        <v>75</v>
      </c>
      <c r="G45" s="420" t="s">
        <v>62</v>
      </c>
      <c r="H45" s="372">
        <v>2004</v>
      </c>
      <c r="I45" s="365">
        <f t="shared" si="0"/>
        <v>41216</v>
      </c>
      <c r="J45" s="366">
        <v>41216</v>
      </c>
      <c r="K45" s="249"/>
      <c r="L45" s="154"/>
    </row>
    <row r="46" spans="1:12" ht="12.75">
      <c r="A46" s="136"/>
      <c r="B46" s="347">
        <v>5065</v>
      </c>
      <c r="C46" s="348" t="s">
        <v>175</v>
      </c>
      <c r="D46" s="416"/>
      <c r="E46" s="417"/>
      <c r="F46" s="419">
        <v>112</v>
      </c>
      <c r="G46" s="420" t="s">
        <v>84</v>
      </c>
      <c r="H46" s="372">
        <v>2004</v>
      </c>
      <c r="I46" s="365">
        <f t="shared" si="0"/>
        <v>11716</v>
      </c>
      <c r="J46" s="366">
        <v>11716</v>
      </c>
      <c r="K46" s="249"/>
      <c r="L46" s="154"/>
    </row>
    <row r="47" spans="1:12" ht="12.75">
      <c r="A47" s="136"/>
      <c r="B47" s="347">
        <v>5064</v>
      </c>
      <c r="C47" s="348" t="s">
        <v>174</v>
      </c>
      <c r="D47" s="416"/>
      <c r="E47" s="417"/>
      <c r="F47" s="419">
        <v>112</v>
      </c>
      <c r="G47" s="420" t="s">
        <v>43</v>
      </c>
      <c r="H47" s="372">
        <v>2004</v>
      </c>
      <c r="I47" s="365">
        <f t="shared" si="0"/>
        <v>12708</v>
      </c>
      <c r="J47" s="366">
        <v>12708</v>
      </c>
      <c r="K47" s="249"/>
      <c r="L47" s="154"/>
    </row>
    <row r="48" spans="1:12" ht="13.5" thickBot="1">
      <c r="A48" s="313"/>
      <c r="B48" s="106"/>
      <c r="C48" s="307"/>
      <c r="D48" s="146"/>
      <c r="E48" s="146"/>
      <c r="F48" s="322"/>
      <c r="G48" s="324"/>
      <c r="H48" s="106"/>
      <c r="I48" s="312"/>
      <c r="J48" s="237"/>
      <c r="K48" s="308"/>
      <c r="L48" s="314"/>
    </row>
    <row r="49" spans="1:12" ht="12.75">
      <c r="A49" s="47"/>
      <c r="B49" s="47"/>
      <c r="C49" s="67"/>
      <c r="D49" s="68"/>
      <c r="E49" s="68"/>
      <c r="F49" s="69"/>
      <c r="G49" s="69"/>
      <c r="H49" s="69"/>
      <c r="I49" s="57"/>
      <c r="J49" s="57"/>
      <c r="K49" s="70"/>
      <c r="L49" s="70"/>
    </row>
    <row r="50" spans="1:12" ht="12.75">
      <c r="A50" s="47"/>
      <c r="B50" s="47"/>
      <c r="C50" s="67"/>
      <c r="D50" s="68"/>
      <c r="E50" s="68"/>
      <c r="F50" s="69"/>
      <c r="G50" s="69"/>
      <c r="H50" s="69"/>
      <c r="I50" s="57"/>
      <c r="J50" s="57"/>
      <c r="K50" s="70"/>
      <c r="L50" s="70"/>
    </row>
    <row r="51" spans="1:12" ht="12.75">
      <c r="A51" s="47"/>
      <c r="B51" s="47"/>
      <c r="C51" s="67"/>
      <c r="D51" s="68"/>
      <c r="E51" s="68"/>
      <c r="F51" s="69"/>
      <c r="G51" s="69"/>
      <c r="H51" s="69"/>
      <c r="I51" s="57"/>
      <c r="J51" s="57"/>
      <c r="K51" s="70"/>
      <c r="L51" s="70"/>
    </row>
    <row r="52" spans="1:12" ht="12.75">
      <c r="A52" s="47"/>
      <c r="B52" s="47"/>
      <c r="C52" s="67"/>
      <c r="D52" s="68"/>
      <c r="E52" s="68"/>
      <c r="F52" s="69"/>
      <c r="G52" s="69"/>
      <c r="H52" s="69"/>
      <c r="I52" s="57"/>
      <c r="J52" s="57"/>
      <c r="K52" s="70"/>
      <c r="L52" s="70"/>
    </row>
    <row r="53" spans="1:10" ht="18">
      <c r="A53" s="299"/>
      <c r="B53" s="301"/>
      <c r="C53" s="301"/>
      <c r="D53" s="3"/>
      <c r="E53" s="3"/>
      <c r="F53" s="4" t="s">
        <v>0</v>
      </c>
      <c r="G53" s="4" t="s">
        <v>88</v>
      </c>
      <c r="H53" s="4"/>
      <c r="I53" s="3"/>
      <c r="J53" s="3"/>
    </row>
    <row r="54" spans="1:9" ht="18">
      <c r="A54" s="301"/>
      <c r="B54" s="299"/>
      <c r="C54" s="299"/>
      <c r="F54" s="2"/>
      <c r="G54" s="2"/>
      <c r="H54" s="2"/>
      <c r="I54" s="2"/>
    </row>
    <row r="55" spans="1:12" ht="15">
      <c r="A55" s="483" t="s">
        <v>72</v>
      </c>
      <c r="B55" s="485"/>
      <c r="C55" s="485"/>
      <c r="D55" s="327" t="s">
        <v>95</v>
      </c>
      <c r="E55" s="9"/>
      <c r="F55" s="6"/>
      <c r="G55" s="6"/>
      <c r="H55" s="6"/>
      <c r="I55" s="6"/>
      <c r="J55" s="7"/>
      <c r="K55" s="7"/>
      <c r="L55" s="6"/>
    </row>
    <row r="56" spans="1:12" ht="12.75">
      <c r="A56" s="8"/>
      <c r="B56" s="304"/>
      <c r="C56" s="304"/>
      <c r="D56" s="9"/>
      <c r="E56" s="9"/>
      <c r="F56" s="6"/>
      <c r="G56" s="6"/>
      <c r="H56" s="6"/>
      <c r="I56" s="6"/>
      <c r="J56" s="7"/>
      <c r="K56" s="7"/>
      <c r="L56" s="6"/>
    </row>
    <row r="57" spans="1:12" ht="12.75">
      <c r="A57" s="8"/>
      <c r="B57" s="10"/>
      <c r="C57" s="11"/>
      <c r="D57" s="11"/>
      <c r="E57" s="11"/>
      <c r="F57" s="11"/>
      <c r="G57" s="11"/>
      <c r="H57" s="11"/>
      <c r="I57" s="12"/>
      <c r="J57" s="12"/>
      <c r="K57" s="12"/>
      <c r="L57" s="12"/>
    </row>
    <row r="58" spans="1:12" ht="13.5" thickBot="1">
      <c r="A58" s="12" t="s">
        <v>1</v>
      </c>
      <c r="B58" s="13"/>
      <c r="C58" s="14"/>
      <c r="D58" s="14"/>
      <c r="E58" s="14"/>
      <c r="F58" s="14"/>
      <c r="G58" s="14"/>
      <c r="H58" s="14"/>
      <c r="I58" s="14"/>
      <c r="J58" s="15"/>
      <c r="K58" s="15"/>
      <c r="L58" s="17"/>
    </row>
    <row r="59" spans="1:12" ht="12.75">
      <c r="A59" s="472" t="s">
        <v>73</v>
      </c>
      <c r="B59" s="19"/>
      <c r="C59" s="18"/>
      <c r="D59" s="475" t="s">
        <v>2</v>
      </c>
      <c r="E59" s="478" t="s">
        <v>3</v>
      </c>
      <c r="F59" s="481" t="s">
        <v>4</v>
      </c>
      <c r="G59" s="482"/>
      <c r="H59" s="20" t="s">
        <v>5</v>
      </c>
      <c r="I59" s="21"/>
      <c r="J59" s="22" t="s">
        <v>6</v>
      </c>
      <c r="K59" s="319" t="s">
        <v>7</v>
      </c>
      <c r="L59" s="20" t="s">
        <v>8</v>
      </c>
    </row>
    <row r="60" spans="1:12" ht="13.5" thickBot="1">
      <c r="A60" s="473"/>
      <c r="B60" s="25"/>
      <c r="C60" s="26"/>
      <c r="D60" s="476"/>
      <c r="E60" s="479"/>
      <c r="F60" s="27"/>
      <c r="G60" s="28"/>
      <c r="H60" s="29" t="s">
        <v>9</v>
      </c>
      <c r="I60" s="30" t="s">
        <v>10</v>
      </c>
      <c r="J60" s="24">
        <v>2004</v>
      </c>
      <c r="K60" s="318" t="s">
        <v>87</v>
      </c>
      <c r="L60" s="31" t="s">
        <v>11</v>
      </c>
    </row>
    <row r="61" spans="1:12" ht="12.75">
      <c r="A61" s="473"/>
      <c r="B61" s="25" t="s">
        <v>0</v>
      </c>
      <c r="C61" s="24" t="s">
        <v>12</v>
      </c>
      <c r="D61" s="476"/>
      <c r="E61" s="479"/>
      <c r="F61" s="20" t="s">
        <v>13</v>
      </c>
      <c r="G61" s="18"/>
      <c r="H61" s="29" t="s">
        <v>14</v>
      </c>
      <c r="I61" s="30" t="s">
        <v>15</v>
      </c>
      <c r="J61" s="24" t="s">
        <v>16</v>
      </c>
      <c r="K61" s="20" t="s">
        <v>16</v>
      </c>
      <c r="L61" s="29" t="s">
        <v>17</v>
      </c>
    </row>
    <row r="62" spans="1:12" ht="12.75">
      <c r="A62" s="473"/>
      <c r="B62" s="25"/>
      <c r="C62" s="32"/>
      <c r="D62" s="476"/>
      <c r="E62" s="479"/>
      <c r="F62" s="24" t="s">
        <v>18</v>
      </c>
      <c r="G62" s="24" t="s">
        <v>19</v>
      </c>
      <c r="H62" s="29" t="s">
        <v>20</v>
      </c>
      <c r="I62" s="30" t="s">
        <v>21</v>
      </c>
      <c r="J62" s="24" t="s">
        <v>22</v>
      </c>
      <c r="K62" s="29" t="s">
        <v>23</v>
      </c>
      <c r="L62" s="33" t="s">
        <v>24</v>
      </c>
    </row>
    <row r="63" spans="1:12" ht="13.5" thickBot="1">
      <c r="A63" s="474"/>
      <c r="B63" s="34" t="s">
        <v>25</v>
      </c>
      <c r="C63" s="35"/>
      <c r="D63" s="477"/>
      <c r="E63" s="480"/>
      <c r="F63" s="36"/>
      <c r="G63" s="36"/>
      <c r="H63" s="37" t="s">
        <v>26</v>
      </c>
      <c r="I63" s="38"/>
      <c r="J63" s="37" t="s">
        <v>27</v>
      </c>
      <c r="K63" s="37">
        <v>2003</v>
      </c>
      <c r="L63" s="37">
        <v>2005</v>
      </c>
    </row>
    <row r="64" spans="1:12" ht="13.5" thickBot="1">
      <c r="A64" s="39"/>
      <c r="B64" s="40"/>
      <c r="C64" s="39"/>
      <c r="D64" s="284" t="s">
        <v>0</v>
      </c>
      <c r="E64" s="39"/>
      <c r="F64" s="39"/>
      <c r="G64" s="39"/>
      <c r="H64" s="39"/>
      <c r="I64" s="289"/>
      <c r="J64" s="43"/>
      <c r="K64" s="43"/>
      <c r="L64" s="285"/>
    </row>
    <row r="65" spans="1:12" ht="12.75">
      <c r="A65" s="321"/>
      <c r="B65" s="321"/>
      <c r="C65" s="320"/>
      <c r="D65" s="321"/>
      <c r="E65" s="321"/>
      <c r="F65" s="321"/>
      <c r="G65" s="323"/>
      <c r="H65" s="321"/>
      <c r="I65" s="321"/>
      <c r="J65" s="321"/>
      <c r="K65" s="143"/>
      <c r="L65" s="244"/>
    </row>
    <row r="66" spans="1:12" ht="12.75">
      <c r="A66" s="144">
        <v>51</v>
      </c>
      <c r="B66" s="104"/>
      <c r="C66" s="134" t="s">
        <v>91</v>
      </c>
      <c r="D66" s="104"/>
      <c r="E66" s="104"/>
      <c r="F66" s="104"/>
      <c r="G66" s="287"/>
      <c r="H66" s="104"/>
      <c r="I66" s="104"/>
      <c r="J66" s="104"/>
      <c r="K66" s="43"/>
      <c r="L66" s="245"/>
    </row>
    <row r="67" spans="1:12" ht="12.75">
      <c r="A67" s="144"/>
      <c r="B67" s="104"/>
      <c r="C67" s="135"/>
      <c r="D67" s="104"/>
      <c r="E67" s="104"/>
      <c r="F67" s="104"/>
      <c r="G67" s="287"/>
      <c r="H67" s="104"/>
      <c r="I67" s="104"/>
      <c r="J67" s="104"/>
      <c r="K67" s="43"/>
      <c r="L67" s="245"/>
    </row>
    <row r="68" spans="1:12" ht="12.75">
      <c r="A68" s="144"/>
      <c r="B68" s="399">
        <v>5070</v>
      </c>
      <c r="C68" s="409" t="s">
        <v>176</v>
      </c>
      <c r="D68" s="382"/>
      <c r="E68" s="382"/>
      <c r="F68" s="395">
        <v>119</v>
      </c>
      <c r="G68" s="410" t="s">
        <v>63</v>
      </c>
      <c r="H68" s="372">
        <v>2004</v>
      </c>
      <c r="I68" s="460">
        <f aca="true" t="shared" si="1" ref="I68:I80">SUM(J68)</f>
        <v>14557</v>
      </c>
      <c r="J68" s="461">
        <v>14557</v>
      </c>
      <c r="K68" s="43"/>
      <c r="L68" s="245"/>
    </row>
    <row r="69" spans="1:12" ht="12.75">
      <c r="A69" s="287"/>
      <c r="B69" s="411">
        <v>926</v>
      </c>
      <c r="C69" s="409" t="s">
        <v>177</v>
      </c>
      <c r="D69" s="382"/>
      <c r="E69" s="412"/>
      <c r="F69" s="395">
        <v>105</v>
      </c>
      <c r="G69" s="413" t="s">
        <v>42</v>
      </c>
      <c r="H69" s="372">
        <v>2004</v>
      </c>
      <c r="I69" s="460">
        <f t="shared" si="1"/>
        <v>1510</v>
      </c>
      <c r="J69" s="462">
        <v>1510</v>
      </c>
      <c r="K69" s="306"/>
      <c r="L69" s="245"/>
    </row>
    <row r="70" spans="1:12" ht="12.75">
      <c r="A70" s="287"/>
      <c r="B70" s="411">
        <v>3695</v>
      </c>
      <c r="C70" s="409" t="s">
        <v>178</v>
      </c>
      <c r="D70" s="382"/>
      <c r="E70" s="412"/>
      <c r="F70" s="395">
        <v>140</v>
      </c>
      <c r="G70" s="413" t="s">
        <v>31</v>
      </c>
      <c r="H70" s="372">
        <v>2004</v>
      </c>
      <c r="I70" s="460">
        <f t="shared" si="1"/>
        <v>215132</v>
      </c>
      <c r="J70" s="463">
        <v>215132</v>
      </c>
      <c r="K70" s="306"/>
      <c r="L70" s="245"/>
    </row>
    <row r="71" spans="1:12" ht="16.5" customHeight="1">
      <c r="A71" s="144"/>
      <c r="B71" s="372">
        <v>927</v>
      </c>
      <c r="C71" s="409" t="s">
        <v>179</v>
      </c>
      <c r="D71" s="382"/>
      <c r="E71" s="412"/>
      <c r="F71" s="411">
        <v>147</v>
      </c>
      <c r="G71" s="414" t="s">
        <v>180</v>
      </c>
      <c r="H71" s="372">
        <v>2004</v>
      </c>
      <c r="I71" s="460">
        <f t="shared" si="1"/>
        <v>3456</v>
      </c>
      <c r="J71" s="463">
        <v>3456</v>
      </c>
      <c r="K71" s="306"/>
      <c r="L71" s="245"/>
    </row>
    <row r="72" spans="1:12" ht="12.75">
      <c r="A72" s="305"/>
      <c r="B72" s="372">
        <v>4019</v>
      </c>
      <c r="C72" s="415" t="s">
        <v>181</v>
      </c>
      <c r="D72" s="382"/>
      <c r="E72" s="412"/>
      <c r="F72" s="401" t="s">
        <v>86</v>
      </c>
      <c r="G72" s="413" t="s">
        <v>32</v>
      </c>
      <c r="H72" s="372">
        <v>2004</v>
      </c>
      <c r="I72" s="460">
        <f t="shared" si="1"/>
        <v>33529</v>
      </c>
      <c r="J72" s="463">
        <v>33529</v>
      </c>
      <c r="K72" s="306"/>
      <c r="L72" s="245"/>
    </row>
    <row r="73" spans="1:12" ht="12.75">
      <c r="A73" s="305"/>
      <c r="B73" s="399">
        <v>5105</v>
      </c>
      <c r="C73" s="409" t="s">
        <v>182</v>
      </c>
      <c r="D73" s="382"/>
      <c r="E73" s="412"/>
      <c r="F73" s="395">
        <v>147</v>
      </c>
      <c r="G73" s="413" t="s">
        <v>32</v>
      </c>
      <c r="H73" s="372">
        <v>2004</v>
      </c>
      <c r="I73" s="460">
        <f t="shared" si="1"/>
        <v>824</v>
      </c>
      <c r="J73" s="463">
        <v>824</v>
      </c>
      <c r="K73" s="306"/>
      <c r="L73" s="245"/>
    </row>
    <row r="74" spans="1:12" ht="12.75">
      <c r="A74" s="305"/>
      <c r="B74" s="399">
        <v>5821</v>
      </c>
      <c r="C74" s="409" t="s">
        <v>183</v>
      </c>
      <c r="D74" s="382"/>
      <c r="E74" s="412"/>
      <c r="F74" s="395">
        <v>147</v>
      </c>
      <c r="G74" s="413" t="s">
        <v>32</v>
      </c>
      <c r="H74" s="372">
        <v>2004</v>
      </c>
      <c r="I74" s="460">
        <f t="shared" si="1"/>
        <v>29308</v>
      </c>
      <c r="J74" s="463">
        <v>29308</v>
      </c>
      <c r="K74" s="306"/>
      <c r="L74" s="245"/>
    </row>
    <row r="75" spans="1:12" ht="12.75">
      <c r="A75" s="305"/>
      <c r="B75" s="399">
        <v>928</v>
      </c>
      <c r="C75" s="409" t="s">
        <v>135</v>
      </c>
      <c r="D75" s="382"/>
      <c r="E75" s="412"/>
      <c r="F75" s="395">
        <v>175</v>
      </c>
      <c r="G75" s="413" t="s">
        <v>184</v>
      </c>
      <c r="H75" s="372">
        <v>2004</v>
      </c>
      <c r="I75" s="460">
        <f t="shared" si="1"/>
        <v>6822</v>
      </c>
      <c r="J75" s="463">
        <v>6822</v>
      </c>
      <c r="K75" s="306"/>
      <c r="L75" s="245"/>
    </row>
    <row r="76" spans="1:12" ht="12.75">
      <c r="A76" s="305"/>
      <c r="B76" s="399">
        <v>929</v>
      </c>
      <c r="C76" s="409" t="s">
        <v>185</v>
      </c>
      <c r="D76" s="382"/>
      <c r="E76" s="412"/>
      <c r="F76" s="395">
        <v>175</v>
      </c>
      <c r="G76" s="413" t="s">
        <v>80</v>
      </c>
      <c r="H76" s="372">
        <v>2004</v>
      </c>
      <c r="I76" s="460">
        <f t="shared" si="1"/>
        <v>11228</v>
      </c>
      <c r="J76" s="463">
        <v>11228</v>
      </c>
      <c r="K76" s="306"/>
      <c r="L76" s="245"/>
    </row>
    <row r="77" spans="1:12" ht="12.75">
      <c r="A77" s="305"/>
      <c r="B77" s="411">
        <v>5124</v>
      </c>
      <c r="C77" s="409" t="s">
        <v>186</v>
      </c>
      <c r="D77" s="382"/>
      <c r="E77" s="412"/>
      <c r="F77" s="395">
        <v>175</v>
      </c>
      <c r="G77" s="413" t="s">
        <v>85</v>
      </c>
      <c r="H77" s="372">
        <v>2004</v>
      </c>
      <c r="I77" s="460">
        <f t="shared" si="1"/>
        <v>13370</v>
      </c>
      <c r="J77" s="463">
        <v>13370</v>
      </c>
      <c r="K77" s="306"/>
      <c r="L77" s="245"/>
    </row>
    <row r="78" spans="1:12" ht="12.75">
      <c r="A78" s="305"/>
      <c r="B78" s="399">
        <v>6010</v>
      </c>
      <c r="C78" s="409" t="s">
        <v>81</v>
      </c>
      <c r="D78" s="382"/>
      <c r="E78" s="412"/>
      <c r="F78" s="411">
        <v>175</v>
      </c>
      <c r="G78" s="413" t="s">
        <v>82</v>
      </c>
      <c r="H78" s="372">
        <v>2004</v>
      </c>
      <c r="I78" s="460">
        <f t="shared" si="1"/>
        <v>27384</v>
      </c>
      <c r="J78" s="463">
        <v>27384</v>
      </c>
      <c r="K78" s="306"/>
      <c r="L78" s="245"/>
    </row>
    <row r="79" spans="1:12" ht="12.75">
      <c r="A79" s="305"/>
      <c r="B79" s="411">
        <v>5123</v>
      </c>
      <c r="C79" s="409" t="s">
        <v>83</v>
      </c>
      <c r="D79" s="382"/>
      <c r="E79" s="412"/>
      <c r="F79" s="395">
        <v>175</v>
      </c>
      <c r="G79" s="413" t="s">
        <v>187</v>
      </c>
      <c r="H79" s="372">
        <v>2004</v>
      </c>
      <c r="I79" s="460">
        <f t="shared" si="1"/>
        <v>57800</v>
      </c>
      <c r="J79" s="463">
        <v>57800</v>
      </c>
      <c r="K79" s="306"/>
      <c r="L79" s="245"/>
    </row>
    <row r="80" spans="1:12" ht="12.75">
      <c r="A80" s="305"/>
      <c r="B80" s="411">
        <v>4062</v>
      </c>
      <c r="C80" s="409" t="s">
        <v>188</v>
      </c>
      <c r="D80" s="382"/>
      <c r="E80" s="412"/>
      <c r="F80" s="395">
        <v>182</v>
      </c>
      <c r="G80" s="413" t="s">
        <v>33</v>
      </c>
      <c r="H80" s="372">
        <v>2004</v>
      </c>
      <c r="I80" s="460">
        <f t="shared" si="1"/>
        <v>48482</v>
      </c>
      <c r="J80" s="463">
        <v>48482</v>
      </c>
      <c r="K80" s="306"/>
      <c r="L80" s="245"/>
    </row>
    <row r="81" spans="1:12" ht="12.75">
      <c r="A81" s="305"/>
      <c r="B81" s="411"/>
      <c r="C81" s="409"/>
      <c r="D81" s="382"/>
      <c r="E81" s="412"/>
      <c r="F81" s="395"/>
      <c r="G81" s="413"/>
      <c r="H81" s="372"/>
      <c r="I81" s="460"/>
      <c r="J81" s="463"/>
      <c r="K81" s="306"/>
      <c r="L81" s="245"/>
    </row>
    <row r="82" spans="1:12" ht="12.75">
      <c r="A82" s="305"/>
      <c r="B82" s="411"/>
      <c r="C82" s="409"/>
      <c r="D82" s="382"/>
      <c r="E82" s="412"/>
      <c r="F82" s="395"/>
      <c r="G82" s="413"/>
      <c r="H82" s="372"/>
      <c r="I82" s="460"/>
      <c r="J82" s="463"/>
      <c r="K82" s="306"/>
      <c r="L82" s="245"/>
    </row>
    <row r="83" spans="1:12" ht="12.75">
      <c r="A83" s="305"/>
      <c r="B83" s="230"/>
      <c r="C83" s="288"/>
      <c r="D83" s="166"/>
      <c r="E83" s="158"/>
      <c r="F83" s="105"/>
      <c r="G83" s="149"/>
      <c r="H83" s="102"/>
      <c r="I83" s="460"/>
      <c r="J83" s="463"/>
      <c r="K83" s="306"/>
      <c r="L83" s="245"/>
    </row>
    <row r="84" spans="1:12" ht="12.75">
      <c r="A84" s="405">
        <v>90</v>
      </c>
      <c r="B84" s="405">
        <v>2579</v>
      </c>
      <c r="C84" s="188" t="s">
        <v>34</v>
      </c>
      <c r="D84" s="189"/>
      <c r="E84" s="188"/>
      <c r="F84" s="137">
        <v>998</v>
      </c>
      <c r="G84" s="136" t="s">
        <v>35</v>
      </c>
      <c r="H84" s="30">
        <v>2004</v>
      </c>
      <c r="I84" s="464">
        <f>SUM(J84)</f>
        <v>50000</v>
      </c>
      <c r="J84" s="465">
        <v>50000</v>
      </c>
      <c r="K84" s="306"/>
      <c r="L84" s="245"/>
    </row>
    <row r="85" spans="1:12" ht="12.75">
      <c r="A85" s="405"/>
      <c r="B85" s="405"/>
      <c r="C85" s="292"/>
      <c r="D85" s="189"/>
      <c r="E85" s="421"/>
      <c r="F85" s="136"/>
      <c r="G85" s="137"/>
      <c r="H85" s="30"/>
      <c r="I85" s="464"/>
      <c r="J85" s="465"/>
      <c r="K85" s="306"/>
      <c r="L85" s="245"/>
    </row>
    <row r="86" spans="1:13" ht="12.75">
      <c r="A86" s="405">
        <v>91</v>
      </c>
      <c r="B86" s="405">
        <v>388</v>
      </c>
      <c r="C86" s="292" t="s">
        <v>36</v>
      </c>
      <c r="D86" s="148"/>
      <c r="E86" s="204"/>
      <c r="F86" s="136">
        <v>998</v>
      </c>
      <c r="G86" s="137" t="s">
        <v>35</v>
      </c>
      <c r="H86" s="30">
        <v>2004</v>
      </c>
      <c r="I86" s="464">
        <f>SUM(J86)</f>
        <v>10000</v>
      </c>
      <c r="J86" s="466">
        <v>10000</v>
      </c>
      <c r="K86" s="251"/>
      <c r="L86" s="154"/>
      <c r="M86" s="226"/>
    </row>
    <row r="87" spans="1:13" ht="12.75">
      <c r="A87" s="405"/>
      <c r="B87" s="405"/>
      <c r="C87" s="292"/>
      <c r="D87" s="148"/>
      <c r="E87" s="204"/>
      <c r="F87" s="136"/>
      <c r="G87" s="137"/>
      <c r="H87" s="30"/>
      <c r="I87" s="464"/>
      <c r="J87" s="466"/>
      <c r="K87" s="251"/>
      <c r="L87" s="154"/>
      <c r="M87" s="226"/>
    </row>
    <row r="88" spans="1:13" ht="12.75">
      <c r="A88" s="405">
        <v>92</v>
      </c>
      <c r="B88" s="405">
        <v>389</v>
      </c>
      <c r="C88" s="292" t="s">
        <v>37</v>
      </c>
      <c r="D88" s="148"/>
      <c r="E88" s="204"/>
      <c r="F88" s="136">
        <v>998</v>
      </c>
      <c r="G88" s="137" t="s">
        <v>35</v>
      </c>
      <c r="H88" s="30">
        <v>2004</v>
      </c>
      <c r="I88" s="464">
        <f>SUM(J88)</f>
        <v>125000</v>
      </c>
      <c r="J88" s="467">
        <v>125000</v>
      </c>
      <c r="K88" s="253"/>
      <c r="L88" s="242"/>
      <c r="M88" s="226"/>
    </row>
    <row r="89" spans="1:13" ht="12.75">
      <c r="A89" s="405"/>
      <c r="B89" s="405"/>
      <c r="C89" s="292"/>
      <c r="D89" s="148"/>
      <c r="E89" s="204"/>
      <c r="F89" s="136"/>
      <c r="G89" s="137"/>
      <c r="H89" s="30"/>
      <c r="I89" s="464"/>
      <c r="J89" s="467"/>
      <c r="K89" s="253"/>
      <c r="L89" s="242"/>
      <c r="M89" s="226"/>
    </row>
    <row r="90" spans="1:13" ht="12.75">
      <c r="A90" s="405">
        <v>94</v>
      </c>
      <c r="B90" s="405">
        <v>391</v>
      </c>
      <c r="C90" s="292" t="s">
        <v>38</v>
      </c>
      <c r="D90" s="148"/>
      <c r="E90" s="204"/>
      <c r="F90" s="136">
        <v>998</v>
      </c>
      <c r="G90" s="137" t="s">
        <v>35</v>
      </c>
      <c r="H90" s="30">
        <v>2004</v>
      </c>
      <c r="I90" s="464">
        <f>SUM(J90)</f>
        <v>10000</v>
      </c>
      <c r="J90" s="468">
        <v>10000</v>
      </c>
      <c r="K90" s="252"/>
      <c r="L90" s="246"/>
      <c r="M90" s="226"/>
    </row>
    <row r="91" spans="1:13" ht="12.75">
      <c r="A91" s="405"/>
      <c r="B91" s="405"/>
      <c r="C91" s="292"/>
      <c r="D91" s="148"/>
      <c r="E91" s="204"/>
      <c r="F91" s="136"/>
      <c r="G91" s="137"/>
      <c r="H91" s="30"/>
      <c r="I91" s="469"/>
      <c r="J91" s="468"/>
      <c r="K91" s="252"/>
      <c r="L91" s="246"/>
      <c r="M91" s="226"/>
    </row>
    <row r="92" spans="1:13" ht="12.75">
      <c r="A92" s="405">
        <v>95</v>
      </c>
      <c r="B92" s="405">
        <v>392</v>
      </c>
      <c r="C92" s="292" t="s">
        <v>57</v>
      </c>
      <c r="D92" s="171"/>
      <c r="E92" s="206"/>
      <c r="F92" s="136">
        <v>998</v>
      </c>
      <c r="G92" s="137" t="s">
        <v>35</v>
      </c>
      <c r="H92" s="30">
        <v>2004</v>
      </c>
      <c r="I92" s="464">
        <f>SUM(J92)</f>
        <v>200000</v>
      </c>
      <c r="J92" s="470">
        <v>200000</v>
      </c>
      <c r="K92" s="104"/>
      <c r="L92" s="104"/>
      <c r="M92" s="2"/>
    </row>
    <row r="93" spans="1:13" ht="12.75">
      <c r="A93" s="405"/>
      <c r="B93" s="405"/>
      <c r="C93" s="292"/>
      <c r="D93" s="171"/>
      <c r="E93" s="206"/>
      <c r="F93" s="136"/>
      <c r="G93" s="137"/>
      <c r="H93" s="30"/>
      <c r="I93" s="470"/>
      <c r="J93" s="470"/>
      <c r="K93" s="104"/>
      <c r="L93" s="104"/>
      <c r="M93" s="2"/>
    </row>
    <row r="94" spans="1:12" ht="12.75">
      <c r="A94" s="405">
        <v>96</v>
      </c>
      <c r="B94" s="405">
        <v>393</v>
      </c>
      <c r="C94" s="292" t="s">
        <v>74</v>
      </c>
      <c r="D94" s="171"/>
      <c r="E94" s="206"/>
      <c r="F94" s="136">
        <v>998</v>
      </c>
      <c r="G94" s="137" t="s">
        <v>35</v>
      </c>
      <c r="H94" s="30">
        <v>2004</v>
      </c>
      <c r="I94" s="464">
        <f>SUM(J94)</f>
        <v>414789</v>
      </c>
      <c r="J94" s="470">
        <v>414789</v>
      </c>
      <c r="K94" s="104"/>
      <c r="L94" s="104"/>
    </row>
    <row r="95" spans="1:12" ht="12.75">
      <c r="A95" s="405"/>
      <c r="B95" s="405"/>
      <c r="C95" s="189"/>
      <c r="D95" s="171"/>
      <c r="E95" s="206"/>
      <c r="F95" s="136"/>
      <c r="G95" s="137"/>
      <c r="H95" s="30"/>
      <c r="I95" s="470"/>
      <c r="J95" s="470"/>
      <c r="K95" s="104"/>
      <c r="L95" s="104"/>
    </row>
    <row r="96" spans="1:12" ht="13.5" thickBot="1">
      <c r="A96" s="406">
        <v>97</v>
      </c>
      <c r="B96" s="406">
        <v>394</v>
      </c>
      <c r="C96" s="341" t="s">
        <v>117</v>
      </c>
      <c r="D96" s="194"/>
      <c r="E96" s="194"/>
      <c r="F96" s="137">
        <v>998</v>
      </c>
      <c r="G96" s="136" t="s">
        <v>35</v>
      </c>
      <c r="H96" s="30">
        <v>2004</v>
      </c>
      <c r="I96" s="464">
        <f>SUM(J96)</f>
        <v>851380</v>
      </c>
      <c r="J96" s="471">
        <v>851380</v>
      </c>
      <c r="K96" s="146"/>
      <c r="L96" s="146"/>
    </row>
    <row r="97" spans="1:12" ht="13.5" thickBot="1">
      <c r="A97" s="167"/>
      <c r="B97" s="167"/>
      <c r="C97" s="167"/>
      <c r="D97" s="167"/>
      <c r="E97" s="167"/>
      <c r="F97" s="167"/>
      <c r="G97" s="167"/>
      <c r="H97" s="167"/>
      <c r="I97" s="459">
        <f>SUM(I84:I96)+I17</f>
        <v>2650800</v>
      </c>
      <c r="J97" s="459">
        <f>SUM(J84:J96)+J17</f>
        <v>2650800</v>
      </c>
      <c r="K97" s="243"/>
      <c r="L97" s="243"/>
    </row>
  </sheetData>
  <mergeCells count="10">
    <mergeCell ref="D59:D63"/>
    <mergeCell ref="E59:E63"/>
    <mergeCell ref="F59:G59"/>
    <mergeCell ref="A55:C55"/>
    <mergeCell ref="A59:A63"/>
    <mergeCell ref="A6:C6"/>
    <mergeCell ref="D10:D14"/>
    <mergeCell ref="E10:E14"/>
    <mergeCell ref="F10:G10"/>
    <mergeCell ref="A10:A14"/>
  </mergeCells>
  <printOptions/>
  <pageMargins left="1.1811023622047245" right="0.3937007874015748" top="0.984251968503937" bottom="1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49"/>
  <sheetViews>
    <sheetView workbookViewId="0" topLeftCell="A12">
      <selection activeCell="C21" sqref="C21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4" width="0.13671875" style="0" hidden="1" customWidth="1"/>
    <col min="5" max="6" width="2.7109375" style="0" customWidth="1"/>
    <col min="7" max="7" width="7.57421875" style="0" customWidth="1"/>
    <col min="8" max="8" width="17.28125" style="0" customWidth="1"/>
    <col min="9" max="11" width="13.7109375" style="0" customWidth="1"/>
    <col min="12" max="12" width="11.7109375" style="0" customWidth="1"/>
    <col min="13" max="13" width="12.140625" style="0" customWidth="1"/>
  </cols>
  <sheetData>
    <row r="3" spans="2:11" ht="18">
      <c r="B3" s="3"/>
      <c r="C3" s="3"/>
      <c r="D3" s="3"/>
      <c r="E3" s="3"/>
      <c r="F3" s="3"/>
      <c r="G3" s="4" t="s">
        <v>0</v>
      </c>
      <c r="H3" s="4" t="s">
        <v>88</v>
      </c>
      <c r="I3" s="4"/>
      <c r="J3" s="3"/>
      <c r="K3" s="3"/>
    </row>
    <row r="4" ht="16.5">
      <c r="A4" s="5"/>
    </row>
    <row r="5" spans="2:13" ht="12.75">
      <c r="B5" s="6"/>
      <c r="C5" s="6"/>
      <c r="D5" s="6"/>
      <c r="E5" s="6"/>
      <c r="F5" s="6"/>
      <c r="M5" s="6"/>
    </row>
    <row r="6" spans="1:13" ht="15">
      <c r="A6" s="483" t="s">
        <v>44</v>
      </c>
      <c r="B6" s="484"/>
      <c r="C6" s="484"/>
      <c r="D6" s="484"/>
      <c r="E6" s="9"/>
      <c r="F6" s="9"/>
      <c r="G6" s="327" t="s">
        <v>96</v>
      </c>
      <c r="H6" s="327"/>
      <c r="I6" s="327"/>
      <c r="J6" s="327"/>
      <c r="K6" s="330"/>
      <c r="L6" s="330"/>
      <c r="M6" s="331"/>
    </row>
    <row r="7" spans="1:13" ht="12.75">
      <c r="A7" s="8"/>
      <c r="B7" s="61"/>
      <c r="C7" s="61"/>
      <c r="D7" s="61"/>
      <c r="E7" s="9"/>
      <c r="F7" s="9"/>
      <c r="G7" s="9"/>
      <c r="H7" s="9"/>
      <c r="I7" s="9"/>
      <c r="J7" s="9"/>
      <c r="K7" s="94"/>
      <c r="L7" s="94"/>
      <c r="M7" s="6"/>
    </row>
    <row r="8" spans="1:13" ht="12.75">
      <c r="A8" s="8"/>
      <c r="B8" s="10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</row>
    <row r="9" spans="1:13" ht="13.5" thickBot="1">
      <c r="A9" s="12" t="s">
        <v>1</v>
      </c>
      <c r="B9" s="13"/>
      <c r="C9" s="14"/>
      <c r="D9" s="14"/>
      <c r="E9" s="14"/>
      <c r="F9" s="14"/>
      <c r="G9" s="14"/>
      <c r="H9" s="14"/>
      <c r="I9" s="14"/>
      <c r="J9" s="14"/>
      <c r="K9" s="15"/>
      <c r="L9" s="15"/>
      <c r="M9" s="17"/>
    </row>
    <row r="10" spans="1:13" ht="12.75">
      <c r="A10" s="472" t="s">
        <v>73</v>
      </c>
      <c r="B10" s="19"/>
      <c r="C10" s="18"/>
      <c r="D10" s="18"/>
      <c r="E10" s="475" t="s">
        <v>2</v>
      </c>
      <c r="F10" s="478" t="s">
        <v>3</v>
      </c>
      <c r="G10" s="481" t="s">
        <v>4</v>
      </c>
      <c r="H10" s="482"/>
      <c r="I10" s="20" t="s">
        <v>5</v>
      </c>
      <c r="J10" s="21"/>
      <c r="K10" s="22" t="s">
        <v>6</v>
      </c>
      <c r="L10" s="319" t="s">
        <v>7</v>
      </c>
      <c r="M10" s="20" t="s">
        <v>8</v>
      </c>
    </row>
    <row r="11" spans="1:13" ht="13.5" thickBot="1">
      <c r="A11" s="473"/>
      <c r="B11" s="25"/>
      <c r="C11" s="26"/>
      <c r="D11" s="26"/>
      <c r="E11" s="476"/>
      <c r="F11" s="479"/>
      <c r="G11" s="27"/>
      <c r="H11" s="28"/>
      <c r="I11" s="29" t="s">
        <v>9</v>
      </c>
      <c r="J11" s="30" t="s">
        <v>10</v>
      </c>
      <c r="K11" s="24">
        <v>2004</v>
      </c>
      <c r="L11" s="318" t="s">
        <v>87</v>
      </c>
      <c r="M11" s="31" t="s">
        <v>11</v>
      </c>
    </row>
    <row r="12" spans="1:13" ht="12.75">
      <c r="A12" s="473"/>
      <c r="B12" s="25" t="s">
        <v>0</v>
      </c>
      <c r="C12" s="24" t="s">
        <v>12</v>
      </c>
      <c r="D12" s="24" t="s">
        <v>12</v>
      </c>
      <c r="E12" s="476"/>
      <c r="F12" s="479"/>
      <c r="G12" s="20" t="s">
        <v>13</v>
      </c>
      <c r="H12" s="18"/>
      <c r="I12" s="29" t="s">
        <v>14</v>
      </c>
      <c r="J12" s="30" t="s">
        <v>15</v>
      </c>
      <c r="K12" s="24" t="s">
        <v>16</v>
      </c>
      <c r="L12" s="20" t="s">
        <v>16</v>
      </c>
      <c r="M12" s="29" t="s">
        <v>17</v>
      </c>
    </row>
    <row r="13" spans="1:13" ht="12.75">
      <c r="A13" s="473"/>
      <c r="B13" s="25"/>
      <c r="C13" s="32"/>
      <c r="D13" s="32"/>
      <c r="E13" s="476"/>
      <c r="F13" s="479"/>
      <c r="G13" s="24" t="s">
        <v>18</v>
      </c>
      <c r="H13" s="24" t="s">
        <v>19</v>
      </c>
      <c r="I13" s="29" t="s">
        <v>20</v>
      </c>
      <c r="J13" s="30" t="s">
        <v>21</v>
      </c>
      <c r="K13" s="24" t="s">
        <v>22</v>
      </c>
      <c r="L13" s="29" t="s">
        <v>23</v>
      </c>
      <c r="M13" s="33" t="s">
        <v>24</v>
      </c>
    </row>
    <row r="14" spans="1:13" ht="13.5" thickBot="1">
      <c r="A14" s="474"/>
      <c r="B14" s="34" t="s">
        <v>25</v>
      </c>
      <c r="C14" s="35"/>
      <c r="D14" s="35"/>
      <c r="E14" s="477"/>
      <c r="F14" s="480"/>
      <c r="G14" s="36"/>
      <c r="H14" s="36"/>
      <c r="I14" s="37" t="s">
        <v>26</v>
      </c>
      <c r="J14" s="38"/>
      <c r="K14" s="37" t="s">
        <v>27</v>
      </c>
      <c r="L14" s="37">
        <v>2003</v>
      </c>
      <c r="M14" s="37">
        <v>2005</v>
      </c>
    </row>
    <row r="15" spans="1:13" ht="13.5" thickBot="1">
      <c r="A15" s="39"/>
      <c r="B15" s="40"/>
      <c r="C15" s="54"/>
      <c r="D15" s="139"/>
      <c r="E15" s="140" t="s">
        <v>0</v>
      </c>
      <c r="F15" s="39"/>
      <c r="G15" s="39"/>
      <c r="H15" s="39"/>
      <c r="I15" s="39"/>
      <c r="J15" s="43"/>
      <c r="K15" s="55"/>
      <c r="L15" s="43"/>
      <c r="M15" s="46"/>
    </row>
    <row r="16" spans="1:13" ht="12.75">
      <c r="A16" s="147"/>
      <c r="B16" s="286"/>
      <c r="C16" s="147"/>
      <c r="D16" s="142"/>
      <c r="E16" s="282"/>
      <c r="F16" s="147"/>
      <c r="G16" s="142"/>
      <c r="H16" s="147"/>
      <c r="I16" s="142"/>
      <c r="J16" s="150"/>
      <c r="K16" s="143"/>
      <c r="L16" s="150"/>
      <c r="M16" s="244"/>
    </row>
    <row r="17" spans="1:13" ht="22.5" customHeight="1">
      <c r="A17" s="136">
        <v>51</v>
      </c>
      <c r="B17" s="137"/>
      <c r="C17" s="332" t="s">
        <v>97</v>
      </c>
      <c r="D17" s="135"/>
      <c r="E17" s="135"/>
      <c r="F17" s="134"/>
      <c r="G17" s="137" t="s">
        <v>0</v>
      </c>
      <c r="H17" s="136" t="s">
        <v>0</v>
      </c>
      <c r="I17" s="137"/>
      <c r="J17" s="234">
        <f>+SUM(J19:J39)</f>
        <v>382000</v>
      </c>
      <c r="K17" s="231">
        <f>+SUM(K19:K39)</f>
        <v>382000</v>
      </c>
      <c r="L17" s="251"/>
      <c r="M17" s="154" t="s">
        <v>0</v>
      </c>
    </row>
    <row r="18" spans="1:13" ht="12.75">
      <c r="A18" s="145"/>
      <c r="B18" s="69" t="s">
        <v>0</v>
      </c>
      <c r="C18" s="171"/>
      <c r="D18" s="164"/>
      <c r="E18" s="169"/>
      <c r="F18" s="171"/>
      <c r="G18" s="69"/>
      <c r="H18" s="145"/>
      <c r="I18" s="145"/>
      <c r="J18" s="316"/>
      <c r="K18" s="57"/>
      <c r="L18" s="241"/>
      <c r="M18" s="128" t="s">
        <v>0</v>
      </c>
    </row>
    <row r="19" spans="1:13" ht="12.75">
      <c r="A19" s="145"/>
      <c r="B19" s="414">
        <v>5822</v>
      </c>
      <c r="C19" s="382" t="s">
        <v>191</v>
      </c>
      <c r="D19" s="338"/>
      <c r="E19" s="439"/>
      <c r="F19" s="382"/>
      <c r="G19" s="440" t="s">
        <v>69</v>
      </c>
      <c r="H19" s="395" t="s">
        <v>65</v>
      </c>
      <c r="I19" s="395">
        <v>2004</v>
      </c>
      <c r="J19" s="441">
        <f aca="true" t="shared" si="0" ref="J19:J34">SUM(K19)</f>
        <v>34877</v>
      </c>
      <c r="K19" s="442">
        <f>23541+11336</f>
        <v>34877</v>
      </c>
      <c r="L19" s="152"/>
      <c r="M19" s="128"/>
    </row>
    <row r="20" spans="1:13" ht="12.75">
      <c r="A20" s="145"/>
      <c r="B20" s="414">
        <v>4795</v>
      </c>
      <c r="C20" s="382" t="s">
        <v>192</v>
      </c>
      <c r="D20" s="338"/>
      <c r="E20" s="439"/>
      <c r="F20" s="382"/>
      <c r="G20" s="440" t="s">
        <v>69</v>
      </c>
      <c r="H20" s="395" t="s">
        <v>193</v>
      </c>
      <c r="I20" s="395">
        <v>2004</v>
      </c>
      <c r="J20" s="441">
        <f t="shared" si="0"/>
        <v>196</v>
      </c>
      <c r="K20" s="442">
        <v>196</v>
      </c>
      <c r="L20" s="152"/>
      <c r="M20" s="128"/>
    </row>
    <row r="21" spans="1:13" ht="12.75">
      <c r="A21" s="145"/>
      <c r="B21" s="347">
        <v>4823</v>
      </c>
      <c r="C21" s="443" t="s">
        <v>194</v>
      </c>
      <c r="D21" s="444"/>
      <c r="E21" s="445"/>
      <c r="F21" s="446"/>
      <c r="G21" s="440" t="s">
        <v>69</v>
      </c>
      <c r="H21" s="411" t="s">
        <v>68</v>
      </c>
      <c r="I21" s="395">
        <v>2004</v>
      </c>
      <c r="J21" s="441">
        <f t="shared" si="0"/>
        <v>5679</v>
      </c>
      <c r="K21" s="447">
        <v>5679</v>
      </c>
      <c r="L21" s="152"/>
      <c r="M21" s="128"/>
    </row>
    <row r="22" spans="1:13" ht="12.75">
      <c r="A22" s="145"/>
      <c r="B22" s="347">
        <v>933</v>
      </c>
      <c r="C22" s="446" t="s">
        <v>195</v>
      </c>
      <c r="D22" s="339"/>
      <c r="E22" s="445"/>
      <c r="F22" s="446"/>
      <c r="G22" s="440" t="s">
        <v>69</v>
      </c>
      <c r="H22" s="411" t="s">
        <v>67</v>
      </c>
      <c r="I22" s="395">
        <v>2004</v>
      </c>
      <c r="J22" s="441">
        <f t="shared" si="0"/>
        <v>32683</v>
      </c>
      <c r="K22" s="448">
        <f>13601+12109+6973</f>
        <v>32683</v>
      </c>
      <c r="L22" s="241"/>
      <c r="M22" s="128"/>
    </row>
    <row r="23" spans="1:13" ht="12.75">
      <c r="A23" s="145"/>
      <c r="B23" s="414">
        <v>4825</v>
      </c>
      <c r="C23" s="382" t="s">
        <v>196</v>
      </c>
      <c r="D23" s="338" t="s">
        <v>46</v>
      </c>
      <c r="E23" s="439"/>
      <c r="F23" s="382"/>
      <c r="G23" s="449" t="s">
        <v>69</v>
      </c>
      <c r="H23" s="395" t="s">
        <v>40</v>
      </c>
      <c r="I23" s="395">
        <v>2004</v>
      </c>
      <c r="J23" s="441">
        <f t="shared" si="0"/>
        <v>15580</v>
      </c>
      <c r="K23" s="450">
        <f>8906+6674</f>
        <v>15580</v>
      </c>
      <c r="L23" s="152"/>
      <c r="M23" s="128"/>
    </row>
    <row r="24" spans="1:13" ht="12.75">
      <c r="A24" s="145"/>
      <c r="B24" s="414">
        <v>934</v>
      </c>
      <c r="C24" s="382" t="s">
        <v>197</v>
      </c>
      <c r="D24" s="338" t="s">
        <v>45</v>
      </c>
      <c r="E24" s="439"/>
      <c r="F24" s="382"/>
      <c r="G24" s="449" t="s">
        <v>69</v>
      </c>
      <c r="H24" s="395" t="s">
        <v>198</v>
      </c>
      <c r="I24" s="395">
        <v>2004</v>
      </c>
      <c r="J24" s="441">
        <f t="shared" si="0"/>
        <v>5150</v>
      </c>
      <c r="K24" s="442">
        <v>5150</v>
      </c>
      <c r="L24" s="241"/>
      <c r="M24" s="128"/>
    </row>
    <row r="25" spans="1:13" ht="12.75">
      <c r="A25" s="103"/>
      <c r="B25" s="414">
        <v>935</v>
      </c>
      <c r="C25" s="382" t="s">
        <v>199</v>
      </c>
      <c r="D25" s="338"/>
      <c r="E25" s="439"/>
      <c r="F25" s="382"/>
      <c r="G25" s="449" t="s">
        <v>69</v>
      </c>
      <c r="H25" s="395" t="s">
        <v>200</v>
      </c>
      <c r="I25" s="395">
        <v>2004</v>
      </c>
      <c r="J25" s="441">
        <f t="shared" si="0"/>
        <v>3182</v>
      </c>
      <c r="K25" s="442">
        <v>3182</v>
      </c>
      <c r="L25" s="152"/>
      <c r="M25" s="166"/>
    </row>
    <row r="26" spans="1:13" ht="12.75">
      <c r="A26" s="103"/>
      <c r="B26" s="414">
        <v>4827</v>
      </c>
      <c r="C26" s="382" t="s">
        <v>201</v>
      </c>
      <c r="D26" s="338"/>
      <c r="E26" s="439"/>
      <c r="F26" s="382"/>
      <c r="G26" s="449" t="s">
        <v>69</v>
      </c>
      <c r="H26" s="395" t="s">
        <v>202</v>
      </c>
      <c r="I26" s="395">
        <v>2004</v>
      </c>
      <c r="J26" s="441">
        <f t="shared" si="0"/>
        <v>100</v>
      </c>
      <c r="K26" s="442">
        <v>100</v>
      </c>
      <c r="L26" s="152"/>
      <c r="M26" s="166"/>
    </row>
    <row r="27" spans="1:13" ht="12.75">
      <c r="A27" s="103"/>
      <c r="B27" s="414">
        <v>5304</v>
      </c>
      <c r="C27" s="382" t="s">
        <v>215</v>
      </c>
      <c r="D27" s="338"/>
      <c r="E27" s="439"/>
      <c r="F27" s="382"/>
      <c r="G27" s="449" t="s">
        <v>69</v>
      </c>
      <c r="H27" s="395" t="s">
        <v>203</v>
      </c>
      <c r="I27" s="395">
        <v>2004</v>
      </c>
      <c r="J27" s="441">
        <f t="shared" si="0"/>
        <v>5159</v>
      </c>
      <c r="K27" s="442">
        <f>2806+2353</f>
        <v>5159</v>
      </c>
      <c r="L27" s="152"/>
      <c r="M27" s="166"/>
    </row>
    <row r="28" spans="1:13" ht="12.75">
      <c r="A28" s="103"/>
      <c r="B28" s="414">
        <v>936</v>
      </c>
      <c r="C28" s="446" t="s">
        <v>195</v>
      </c>
      <c r="D28" s="338"/>
      <c r="E28" s="439"/>
      <c r="F28" s="382"/>
      <c r="G28" s="449" t="s">
        <v>204</v>
      </c>
      <c r="H28" s="395" t="s">
        <v>157</v>
      </c>
      <c r="I28" s="395">
        <v>2004</v>
      </c>
      <c r="J28" s="441">
        <f t="shared" si="0"/>
        <v>13365</v>
      </c>
      <c r="K28" s="442">
        <v>13365</v>
      </c>
      <c r="L28" s="152"/>
      <c r="M28" s="166"/>
    </row>
    <row r="29" spans="1:13" ht="12.75">
      <c r="A29" s="103"/>
      <c r="B29" s="414">
        <v>937</v>
      </c>
      <c r="C29" s="382" t="s">
        <v>205</v>
      </c>
      <c r="D29" s="338"/>
      <c r="E29" s="439"/>
      <c r="F29" s="382"/>
      <c r="G29" s="449" t="s">
        <v>70</v>
      </c>
      <c r="H29" s="395" t="s">
        <v>47</v>
      </c>
      <c r="I29" s="395">
        <v>2004</v>
      </c>
      <c r="J29" s="441">
        <f t="shared" si="0"/>
        <v>33171</v>
      </c>
      <c r="K29" s="442">
        <v>33171</v>
      </c>
      <c r="L29" s="152"/>
      <c r="M29" s="166"/>
    </row>
    <row r="30" spans="1:13" ht="12.75">
      <c r="A30" s="103"/>
      <c r="B30" s="414">
        <v>938</v>
      </c>
      <c r="C30" s="382" t="s">
        <v>195</v>
      </c>
      <c r="D30" s="338"/>
      <c r="E30" s="439"/>
      <c r="F30" s="382"/>
      <c r="G30" s="449" t="s">
        <v>71</v>
      </c>
      <c r="H30" s="395" t="s">
        <v>51</v>
      </c>
      <c r="I30" s="395">
        <v>2004</v>
      </c>
      <c r="J30" s="441">
        <f t="shared" si="0"/>
        <v>10933</v>
      </c>
      <c r="K30" s="442">
        <v>10933</v>
      </c>
      <c r="L30" s="113"/>
      <c r="M30" s="166"/>
    </row>
    <row r="31" spans="1:13" ht="12.75">
      <c r="A31" s="103"/>
      <c r="B31" s="414">
        <v>939</v>
      </c>
      <c r="C31" s="382" t="s">
        <v>206</v>
      </c>
      <c r="D31" s="338" t="s">
        <v>48</v>
      </c>
      <c r="E31" s="439"/>
      <c r="F31" s="382"/>
      <c r="G31" s="451" t="s">
        <v>77</v>
      </c>
      <c r="H31" s="395" t="s">
        <v>41</v>
      </c>
      <c r="I31" s="395">
        <v>2004</v>
      </c>
      <c r="J31" s="441">
        <f t="shared" si="0"/>
        <v>198</v>
      </c>
      <c r="K31" s="452">
        <v>198</v>
      </c>
      <c r="L31" s="241"/>
      <c r="M31" s="128" t="s">
        <v>0</v>
      </c>
    </row>
    <row r="32" spans="1:13" ht="12.75">
      <c r="A32" s="103"/>
      <c r="B32" s="414">
        <v>940</v>
      </c>
      <c r="C32" s="382" t="s">
        <v>195</v>
      </c>
      <c r="D32" s="338"/>
      <c r="E32" s="439"/>
      <c r="F32" s="382"/>
      <c r="G32" s="413">
        <v>98</v>
      </c>
      <c r="H32" s="395" t="s">
        <v>207</v>
      </c>
      <c r="I32" s="395">
        <v>2004</v>
      </c>
      <c r="J32" s="441">
        <f t="shared" si="0"/>
        <v>103914</v>
      </c>
      <c r="K32" s="452">
        <v>103914</v>
      </c>
      <c r="L32" s="241"/>
      <c r="M32" s="128"/>
    </row>
    <row r="33" spans="1:13" ht="12.75">
      <c r="A33" s="103"/>
      <c r="B33" s="414">
        <v>941</v>
      </c>
      <c r="C33" s="382" t="s">
        <v>208</v>
      </c>
      <c r="D33" s="338"/>
      <c r="E33" s="439"/>
      <c r="F33" s="382"/>
      <c r="G33" s="413">
        <v>126</v>
      </c>
      <c r="H33" s="395" t="s">
        <v>209</v>
      </c>
      <c r="I33" s="395">
        <v>2004</v>
      </c>
      <c r="J33" s="441">
        <f t="shared" si="0"/>
        <v>640</v>
      </c>
      <c r="K33" s="452">
        <v>640</v>
      </c>
      <c r="L33" s="241"/>
      <c r="M33" s="128" t="s">
        <v>0</v>
      </c>
    </row>
    <row r="34" spans="1:13" ht="12.75">
      <c r="A34" s="103"/>
      <c r="B34" s="414">
        <v>942</v>
      </c>
      <c r="C34" s="382" t="s">
        <v>210</v>
      </c>
      <c r="D34" s="338"/>
      <c r="E34" s="439"/>
      <c r="F34" s="382"/>
      <c r="G34" s="413">
        <v>133</v>
      </c>
      <c r="H34" s="395" t="s">
        <v>211</v>
      </c>
      <c r="I34" s="395">
        <v>2004</v>
      </c>
      <c r="J34" s="441">
        <f t="shared" si="0"/>
        <v>67946</v>
      </c>
      <c r="K34" s="442">
        <v>67946</v>
      </c>
      <c r="L34" s="241"/>
      <c r="M34" s="128"/>
    </row>
    <row r="35" spans="1:13" ht="12.75">
      <c r="A35" s="103"/>
      <c r="B35" s="414">
        <v>943</v>
      </c>
      <c r="C35" s="382" t="s">
        <v>212</v>
      </c>
      <c r="D35" s="338"/>
      <c r="E35" s="439"/>
      <c r="F35" s="382"/>
      <c r="G35" s="413">
        <v>147</v>
      </c>
      <c r="H35" s="395" t="s">
        <v>32</v>
      </c>
      <c r="I35" s="395">
        <v>2004</v>
      </c>
      <c r="J35" s="441">
        <f>SUM(K35)</f>
        <v>1158</v>
      </c>
      <c r="K35" s="452">
        <v>1158</v>
      </c>
      <c r="L35" s="241"/>
      <c r="M35" s="128"/>
    </row>
    <row r="36" spans="1:13" ht="12.75">
      <c r="A36" s="103"/>
      <c r="B36" s="414">
        <v>944</v>
      </c>
      <c r="C36" s="382" t="s">
        <v>213</v>
      </c>
      <c r="D36" s="338"/>
      <c r="E36" s="439"/>
      <c r="F36" s="382"/>
      <c r="G36" s="413">
        <v>147</v>
      </c>
      <c r="H36" s="395" t="s">
        <v>32</v>
      </c>
      <c r="I36" s="395">
        <v>2004</v>
      </c>
      <c r="J36" s="441">
        <f>SUM(K36)</f>
        <v>223</v>
      </c>
      <c r="K36" s="452">
        <v>223</v>
      </c>
      <c r="L36" s="241"/>
      <c r="M36" s="128"/>
    </row>
    <row r="37" spans="1:13" ht="12.75">
      <c r="A37" s="103"/>
      <c r="B37" s="414">
        <v>945</v>
      </c>
      <c r="C37" s="382" t="s">
        <v>195</v>
      </c>
      <c r="D37" s="338"/>
      <c r="E37" s="439"/>
      <c r="F37" s="382"/>
      <c r="G37" s="413">
        <v>175</v>
      </c>
      <c r="H37" s="395" t="s">
        <v>184</v>
      </c>
      <c r="I37" s="395">
        <v>2004</v>
      </c>
      <c r="J37" s="441">
        <f>SUM(K37)</f>
        <v>6822</v>
      </c>
      <c r="K37" s="452">
        <v>6822</v>
      </c>
      <c r="L37" s="241"/>
      <c r="M37" s="128"/>
    </row>
    <row r="38" spans="1:13" ht="12.75">
      <c r="A38" s="103"/>
      <c r="B38" s="414">
        <v>946</v>
      </c>
      <c r="C38" s="382" t="s">
        <v>195</v>
      </c>
      <c r="D38" s="338"/>
      <c r="E38" s="439"/>
      <c r="F38" s="382"/>
      <c r="G38" s="413">
        <v>998</v>
      </c>
      <c r="H38" s="395" t="s">
        <v>35</v>
      </c>
      <c r="I38" s="395">
        <v>2004</v>
      </c>
      <c r="J38" s="441">
        <f>SUM(K38)</f>
        <v>13953</v>
      </c>
      <c r="K38" s="452">
        <v>13953</v>
      </c>
      <c r="L38" s="241"/>
      <c r="M38" s="128"/>
    </row>
    <row r="39" spans="1:13" ht="12.75">
      <c r="A39" s="103"/>
      <c r="B39" s="414">
        <v>947</v>
      </c>
      <c r="C39" s="382" t="s">
        <v>214</v>
      </c>
      <c r="D39" s="338"/>
      <c r="E39" s="439"/>
      <c r="F39" s="382"/>
      <c r="G39" s="413">
        <v>182</v>
      </c>
      <c r="H39" s="395" t="s">
        <v>33</v>
      </c>
      <c r="I39" s="395">
        <v>2004</v>
      </c>
      <c r="J39" s="441">
        <f>SUM(K39)</f>
        <v>27071</v>
      </c>
      <c r="K39" s="452">
        <v>27071</v>
      </c>
      <c r="L39" s="241"/>
      <c r="M39" s="128"/>
    </row>
    <row r="40" spans="1:13" ht="12.75">
      <c r="A40" s="103"/>
      <c r="B40" s="414"/>
      <c r="C40" s="382"/>
      <c r="D40" s="412"/>
      <c r="E40" s="412"/>
      <c r="F40" s="382"/>
      <c r="G40" s="413"/>
      <c r="H40" s="395"/>
      <c r="I40" s="395"/>
      <c r="J40" s="441"/>
      <c r="K40" s="442"/>
      <c r="L40" s="241"/>
      <c r="M40" s="128"/>
    </row>
    <row r="41" spans="1:13" ht="12.75">
      <c r="A41" s="405">
        <v>90</v>
      </c>
      <c r="B41" s="405">
        <v>2579</v>
      </c>
      <c r="C41" s="346" t="s">
        <v>34</v>
      </c>
      <c r="D41" s="453"/>
      <c r="E41" s="346"/>
      <c r="F41" s="382"/>
      <c r="G41" s="67">
        <v>998</v>
      </c>
      <c r="H41" s="405" t="s">
        <v>35</v>
      </c>
      <c r="I41" s="406">
        <v>2004</v>
      </c>
      <c r="J41" s="454">
        <f>SUM(K41)</f>
        <v>329900</v>
      </c>
      <c r="K41" s="422">
        <v>329900</v>
      </c>
      <c r="L41" s="241"/>
      <c r="M41" s="128"/>
    </row>
    <row r="42" spans="1:13" ht="12.75">
      <c r="A42" s="405">
        <v>91</v>
      </c>
      <c r="B42" s="405">
        <v>388</v>
      </c>
      <c r="C42" s="455" t="s">
        <v>36</v>
      </c>
      <c r="D42" s="456"/>
      <c r="E42" s="348"/>
      <c r="F42" s="382"/>
      <c r="G42" s="457">
        <v>998</v>
      </c>
      <c r="H42" s="67" t="s">
        <v>35</v>
      </c>
      <c r="I42" s="406">
        <v>2004</v>
      </c>
      <c r="J42" s="454">
        <f>SUM(K42)</f>
        <v>10000</v>
      </c>
      <c r="K42" s="422">
        <v>10000</v>
      </c>
      <c r="L42" s="241"/>
      <c r="M42" s="128"/>
    </row>
    <row r="43" spans="1:13" ht="12.75">
      <c r="A43" s="405">
        <v>92</v>
      </c>
      <c r="B43" s="405">
        <v>389</v>
      </c>
      <c r="C43" s="455" t="s">
        <v>37</v>
      </c>
      <c r="D43" s="456"/>
      <c r="E43" s="348"/>
      <c r="F43" s="382"/>
      <c r="G43" s="457">
        <v>998</v>
      </c>
      <c r="H43" s="67" t="s">
        <v>35</v>
      </c>
      <c r="I43" s="406">
        <v>2004</v>
      </c>
      <c r="J43" s="454">
        <f>SUM(K43)</f>
        <v>95000</v>
      </c>
      <c r="K43" s="422">
        <v>95000</v>
      </c>
      <c r="L43" s="241"/>
      <c r="M43" s="128"/>
    </row>
    <row r="44" spans="1:13" ht="12.75">
      <c r="A44" s="405">
        <v>94</v>
      </c>
      <c r="B44" s="405">
        <v>391</v>
      </c>
      <c r="C44" s="455" t="s">
        <v>38</v>
      </c>
      <c r="D44" s="456"/>
      <c r="E44" s="348"/>
      <c r="F44" s="382"/>
      <c r="G44" s="457">
        <v>998</v>
      </c>
      <c r="H44" s="67" t="s">
        <v>35</v>
      </c>
      <c r="I44" s="406">
        <v>2004</v>
      </c>
      <c r="J44" s="454">
        <f>SUM(K44)</f>
        <v>10000</v>
      </c>
      <c r="K44" s="422">
        <v>10000</v>
      </c>
      <c r="L44" s="151"/>
      <c r="M44" s="151"/>
    </row>
    <row r="45" spans="1:13" ht="13.5" thickBot="1">
      <c r="A45" s="405">
        <v>95</v>
      </c>
      <c r="B45" s="405">
        <v>392</v>
      </c>
      <c r="C45" s="455" t="s">
        <v>57</v>
      </c>
      <c r="D45" s="394"/>
      <c r="E45" s="393"/>
      <c r="F45" s="382"/>
      <c r="G45" s="457">
        <v>998</v>
      </c>
      <c r="H45" s="67" t="s">
        <v>35</v>
      </c>
      <c r="I45" s="406">
        <v>2004</v>
      </c>
      <c r="J45" s="454">
        <f>SUM(K45)</f>
        <v>130000</v>
      </c>
      <c r="K45" s="422">
        <v>130000</v>
      </c>
      <c r="L45" s="437"/>
      <c r="M45" s="146"/>
    </row>
    <row r="46" spans="1:13" ht="13.5" thickBot="1">
      <c r="A46" s="107"/>
      <c r="B46" s="49"/>
      <c r="C46" s="250" t="s">
        <v>15</v>
      </c>
      <c r="D46" s="50"/>
      <c r="E46" s="51"/>
      <c r="F46" s="115"/>
      <c r="G46" s="52"/>
      <c r="H46" s="117"/>
      <c r="I46" s="213"/>
      <c r="J46" s="333">
        <f>SUM(J41:J45)+J17</f>
        <v>956900</v>
      </c>
      <c r="K46" s="333">
        <f>SUM(K41:K45)+K17</f>
        <v>956900</v>
      </c>
      <c r="L46" s="243"/>
      <c r="M46" s="243"/>
    </row>
    <row r="47" spans="8:12" ht="12.75">
      <c r="H47" s="2"/>
      <c r="I47" s="2"/>
      <c r="J47" s="2"/>
      <c r="K47" s="2"/>
      <c r="L47" s="2" t="s">
        <v>0</v>
      </c>
    </row>
    <row r="48" spans="8:12" ht="12.75">
      <c r="H48" s="2"/>
      <c r="I48" s="2"/>
      <c r="J48" s="2"/>
      <c r="K48" s="438"/>
      <c r="L48" s="2"/>
    </row>
    <row r="49" spans="8:12" ht="12.75">
      <c r="H49" s="2"/>
      <c r="I49" s="2"/>
      <c r="J49" s="2"/>
      <c r="K49" s="2"/>
      <c r="L49" s="2"/>
    </row>
  </sheetData>
  <mergeCells count="5">
    <mergeCell ref="A6:D6"/>
    <mergeCell ref="E10:E14"/>
    <mergeCell ref="F10:F14"/>
    <mergeCell ref="G10:H10"/>
    <mergeCell ref="A10:A14"/>
  </mergeCells>
  <printOptions/>
  <pageMargins left="1.1811023622047245" right="0.3937007874015748" top="0.984251968503937" bottom="1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43"/>
  <sheetViews>
    <sheetView workbookViewId="0" topLeftCell="E27">
      <selection activeCell="K28" sqref="K28"/>
    </sheetView>
  </sheetViews>
  <sheetFormatPr defaultColWidth="11.421875" defaultRowHeight="12.75"/>
  <cols>
    <col min="1" max="1" width="5.57421875" style="0" customWidth="1"/>
    <col min="3" max="3" width="40.7109375" style="0" customWidth="1"/>
    <col min="4" max="4" width="0" style="0" hidden="1" customWidth="1"/>
    <col min="5" max="6" width="2.7109375" style="0" customWidth="1"/>
    <col min="7" max="7" width="9.8515625" style="0" customWidth="1"/>
    <col min="8" max="13" width="13.7109375" style="0" customWidth="1"/>
  </cols>
  <sheetData>
    <row r="3" spans="1:11" ht="18">
      <c r="A3" s="3"/>
      <c r="B3" s="3"/>
      <c r="C3" s="3"/>
      <c r="D3" s="3"/>
      <c r="E3" s="3"/>
      <c r="F3" s="3"/>
      <c r="G3" s="4" t="s">
        <v>0</v>
      </c>
      <c r="H3" s="4" t="s">
        <v>88</v>
      </c>
      <c r="I3" s="4"/>
      <c r="J3" s="3"/>
      <c r="K3" s="3"/>
    </row>
    <row r="4" spans="1:10" ht="16.5">
      <c r="A4" s="5"/>
      <c r="G4" s="2"/>
      <c r="H4" s="2"/>
      <c r="I4" s="2"/>
      <c r="J4" s="2"/>
    </row>
    <row r="6" spans="1:13" ht="15">
      <c r="A6" s="8" t="s">
        <v>52</v>
      </c>
      <c r="B6" s="6"/>
      <c r="C6" s="6"/>
      <c r="D6" s="6"/>
      <c r="E6" s="6"/>
      <c r="F6" s="6"/>
      <c r="G6" s="327" t="s">
        <v>98</v>
      </c>
      <c r="H6" s="9"/>
      <c r="I6" s="9"/>
      <c r="J6" s="9"/>
      <c r="K6" s="94"/>
      <c r="L6" s="94"/>
      <c r="M6" s="6"/>
    </row>
    <row r="7" spans="1:13" ht="12.75">
      <c r="A7" s="8"/>
      <c r="B7" s="6"/>
      <c r="C7" s="9" t="s">
        <v>0</v>
      </c>
      <c r="D7" s="9" t="s">
        <v>0</v>
      </c>
      <c r="E7" s="9"/>
      <c r="F7" s="9"/>
      <c r="G7" s="9"/>
      <c r="H7" s="9"/>
      <c r="I7" s="9"/>
      <c r="J7" s="9"/>
      <c r="K7" s="94"/>
      <c r="L7" s="94"/>
      <c r="M7" s="6"/>
    </row>
    <row r="8" spans="1:13" ht="12.75">
      <c r="A8" s="12" t="s">
        <v>1</v>
      </c>
      <c r="B8" s="10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</row>
    <row r="9" spans="1:13" ht="13.5" thickBot="1">
      <c r="A9" s="14"/>
      <c r="B9" s="13"/>
      <c r="C9" s="14"/>
      <c r="D9" s="14"/>
      <c r="E9" s="14"/>
      <c r="F9" s="14"/>
      <c r="G9" s="14"/>
      <c r="H9" s="14"/>
      <c r="I9" s="14"/>
      <c r="J9" s="14"/>
      <c r="K9" s="15"/>
      <c r="L9" s="15"/>
      <c r="M9" s="17"/>
    </row>
    <row r="10" spans="1:13" ht="12.75">
      <c r="A10" s="472" t="s">
        <v>73</v>
      </c>
      <c r="B10" s="19"/>
      <c r="C10" s="18"/>
      <c r="D10" s="18"/>
      <c r="E10" s="475" t="s">
        <v>2</v>
      </c>
      <c r="F10" s="478" t="s">
        <v>3</v>
      </c>
      <c r="G10" s="481" t="s">
        <v>4</v>
      </c>
      <c r="H10" s="482"/>
      <c r="I10" s="20" t="s">
        <v>5</v>
      </c>
      <c r="J10" s="21"/>
      <c r="K10" s="22" t="s">
        <v>6</v>
      </c>
      <c r="L10" s="319" t="s">
        <v>7</v>
      </c>
      <c r="M10" s="20" t="s">
        <v>8</v>
      </c>
    </row>
    <row r="11" spans="1:13" ht="13.5" thickBot="1">
      <c r="A11" s="473"/>
      <c r="B11" s="25"/>
      <c r="C11" s="26"/>
      <c r="D11" s="26"/>
      <c r="E11" s="476"/>
      <c r="F11" s="479"/>
      <c r="G11" s="27"/>
      <c r="H11" s="28"/>
      <c r="I11" s="29" t="s">
        <v>9</v>
      </c>
      <c r="J11" s="30" t="s">
        <v>10</v>
      </c>
      <c r="K11" s="24">
        <v>2004</v>
      </c>
      <c r="L11" s="318" t="s">
        <v>87</v>
      </c>
      <c r="M11" s="31" t="s">
        <v>11</v>
      </c>
    </row>
    <row r="12" spans="1:13" ht="12.75">
      <c r="A12" s="473"/>
      <c r="B12" s="25" t="s">
        <v>0</v>
      </c>
      <c r="C12" s="24" t="s">
        <v>12</v>
      </c>
      <c r="D12" s="24"/>
      <c r="E12" s="476"/>
      <c r="F12" s="479"/>
      <c r="G12" s="20" t="s">
        <v>13</v>
      </c>
      <c r="H12" s="18"/>
      <c r="I12" s="29" t="s">
        <v>14</v>
      </c>
      <c r="J12" s="30" t="s">
        <v>15</v>
      </c>
      <c r="K12" s="24" t="s">
        <v>16</v>
      </c>
      <c r="L12" s="20" t="s">
        <v>16</v>
      </c>
      <c r="M12" s="29" t="s">
        <v>17</v>
      </c>
    </row>
    <row r="13" spans="1:13" ht="12.75">
      <c r="A13" s="473"/>
      <c r="B13" s="25"/>
      <c r="C13" s="32"/>
      <c r="D13" s="32"/>
      <c r="E13" s="476"/>
      <c r="F13" s="479"/>
      <c r="G13" s="24" t="s">
        <v>18</v>
      </c>
      <c r="H13" s="24" t="s">
        <v>19</v>
      </c>
      <c r="I13" s="29" t="s">
        <v>20</v>
      </c>
      <c r="J13" s="30" t="s">
        <v>21</v>
      </c>
      <c r="K13" s="24" t="s">
        <v>22</v>
      </c>
      <c r="L13" s="29" t="s">
        <v>23</v>
      </c>
      <c r="M13" s="33" t="s">
        <v>24</v>
      </c>
    </row>
    <row r="14" spans="1:13" ht="13.5" thickBot="1">
      <c r="A14" s="474"/>
      <c r="B14" s="34" t="s">
        <v>25</v>
      </c>
      <c r="C14" s="35"/>
      <c r="D14" s="35"/>
      <c r="E14" s="477"/>
      <c r="F14" s="480"/>
      <c r="G14" s="36"/>
      <c r="H14" s="36"/>
      <c r="I14" s="37" t="s">
        <v>26</v>
      </c>
      <c r="J14" s="38"/>
      <c r="K14" s="37" t="s">
        <v>27</v>
      </c>
      <c r="L14" s="37">
        <v>2003</v>
      </c>
      <c r="M14" s="37">
        <v>2005</v>
      </c>
    </row>
    <row r="15" spans="1:13" ht="13.5" thickBot="1">
      <c r="A15" s="39"/>
      <c r="B15" s="40"/>
      <c r="C15" s="41"/>
      <c r="D15" s="41"/>
      <c r="E15" s="42" t="s">
        <v>0</v>
      </c>
      <c r="F15" s="39"/>
      <c r="G15" s="39"/>
      <c r="H15" s="39"/>
      <c r="I15" s="39"/>
      <c r="J15" s="43"/>
      <c r="K15" s="44"/>
      <c r="L15" s="45"/>
      <c r="M15" s="46"/>
    </row>
    <row r="16" spans="1:13" ht="12.75">
      <c r="A16" s="132"/>
      <c r="B16" s="193"/>
      <c r="C16" s="256"/>
      <c r="D16" s="255"/>
      <c r="E16" s="257"/>
      <c r="F16" s="256"/>
      <c r="G16" s="193"/>
      <c r="H16" s="101"/>
      <c r="I16" s="193"/>
      <c r="J16" s="127"/>
      <c r="K16" s="261"/>
      <c r="L16" s="201"/>
      <c r="M16" s="127" t="s">
        <v>0</v>
      </c>
    </row>
    <row r="17" spans="1:13" ht="12.75">
      <c r="A17" s="405">
        <v>90</v>
      </c>
      <c r="B17" s="405">
        <v>2579</v>
      </c>
      <c r="C17" s="188" t="s">
        <v>34</v>
      </c>
      <c r="D17" s="189"/>
      <c r="E17" s="188"/>
      <c r="F17" s="104"/>
      <c r="G17" s="136">
        <v>998</v>
      </c>
      <c r="H17" s="136" t="s">
        <v>35</v>
      </c>
      <c r="I17" s="30">
        <v>2004</v>
      </c>
      <c r="J17" s="367">
        <f>SUM(K17)</f>
        <v>1000</v>
      </c>
      <c r="K17" s="368">
        <v>1000</v>
      </c>
      <c r="L17" s="241"/>
      <c r="M17" s="128"/>
    </row>
    <row r="18" spans="1:13" ht="12.75">
      <c r="A18" s="405"/>
      <c r="B18" s="405"/>
      <c r="C18" s="292"/>
      <c r="D18" s="189"/>
      <c r="E18" s="188"/>
      <c r="F18" s="136"/>
      <c r="G18" s="136"/>
      <c r="H18" s="30"/>
      <c r="I18" s="137"/>
      <c r="J18" s="367"/>
      <c r="K18" s="368"/>
      <c r="L18" s="152"/>
      <c r="M18" s="128"/>
    </row>
    <row r="19" spans="1:13" ht="12.75">
      <c r="A19" s="405">
        <v>91</v>
      </c>
      <c r="B19" s="405">
        <v>388</v>
      </c>
      <c r="C19" s="292" t="s">
        <v>36</v>
      </c>
      <c r="D19" s="204"/>
      <c r="E19" s="148"/>
      <c r="F19" s="104"/>
      <c r="G19" s="136">
        <v>998</v>
      </c>
      <c r="H19" s="137" t="s">
        <v>35</v>
      </c>
      <c r="I19" s="30">
        <v>2004</v>
      </c>
      <c r="J19" s="367">
        <f>SUM(K19)</f>
        <v>500</v>
      </c>
      <c r="K19" s="368">
        <v>500</v>
      </c>
      <c r="L19" s="152"/>
      <c r="M19" s="128"/>
    </row>
    <row r="20" spans="1:13" ht="12.75">
      <c r="A20" s="405"/>
      <c r="B20" s="405"/>
      <c r="C20" s="292"/>
      <c r="D20" s="204"/>
      <c r="E20" s="148"/>
      <c r="F20" s="104"/>
      <c r="G20" s="136"/>
      <c r="H20" s="137"/>
      <c r="I20" s="30"/>
      <c r="J20" s="367"/>
      <c r="K20" s="368"/>
      <c r="L20" s="152"/>
      <c r="M20" s="128"/>
    </row>
    <row r="21" spans="1:13" ht="12.75">
      <c r="A21" s="405">
        <v>92</v>
      </c>
      <c r="B21" s="405">
        <v>389</v>
      </c>
      <c r="C21" s="292" t="s">
        <v>37</v>
      </c>
      <c r="D21" s="204"/>
      <c r="E21" s="148"/>
      <c r="F21" s="104"/>
      <c r="G21" s="136">
        <v>998</v>
      </c>
      <c r="H21" s="137" t="s">
        <v>35</v>
      </c>
      <c r="I21" s="30">
        <v>2004</v>
      </c>
      <c r="J21" s="367">
        <f>SUM(K21)</f>
        <v>500</v>
      </c>
      <c r="K21" s="368">
        <v>500</v>
      </c>
      <c r="L21" s="152"/>
      <c r="M21" s="128"/>
    </row>
    <row r="22" spans="1:13" ht="12.75">
      <c r="A22" s="405"/>
      <c r="B22" s="405"/>
      <c r="C22" s="292"/>
      <c r="D22" s="204"/>
      <c r="E22" s="148"/>
      <c r="F22" s="104"/>
      <c r="G22" s="136"/>
      <c r="H22" s="137"/>
      <c r="I22" s="30"/>
      <c r="J22" s="369"/>
      <c r="K22" s="370"/>
      <c r="L22" s="152"/>
      <c r="M22" s="128"/>
    </row>
    <row r="23" spans="1:13" ht="12.75">
      <c r="A23" s="405">
        <v>94</v>
      </c>
      <c r="B23" s="405">
        <v>391</v>
      </c>
      <c r="C23" s="292" t="s">
        <v>38</v>
      </c>
      <c r="D23" s="204"/>
      <c r="E23" s="148"/>
      <c r="F23" s="104"/>
      <c r="G23" s="136">
        <v>998</v>
      </c>
      <c r="H23" s="137" t="s">
        <v>35</v>
      </c>
      <c r="I23" s="30">
        <v>2004</v>
      </c>
      <c r="J23" s="367">
        <f>SUM(K23)</f>
        <v>500</v>
      </c>
      <c r="K23" s="368">
        <v>500</v>
      </c>
      <c r="L23" s="152"/>
      <c r="M23" s="128"/>
    </row>
    <row r="24" spans="1:13" ht="12.75">
      <c r="A24" s="405"/>
      <c r="B24" s="405"/>
      <c r="C24" s="292"/>
      <c r="D24" s="204"/>
      <c r="E24" s="148"/>
      <c r="F24" s="104"/>
      <c r="G24" s="136"/>
      <c r="H24" s="137"/>
      <c r="I24" s="30"/>
      <c r="J24" s="431"/>
      <c r="K24" s="370"/>
      <c r="L24" s="152"/>
      <c r="M24" s="166"/>
    </row>
    <row r="25" spans="1:13" ht="12.75">
      <c r="A25" s="405">
        <v>95</v>
      </c>
      <c r="B25" s="405">
        <v>392</v>
      </c>
      <c r="C25" s="292" t="s">
        <v>57</v>
      </c>
      <c r="D25" s="206"/>
      <c r="E25" s="171"/>
      <c r="F25" s="104"/>
      <c r="G25" s="136">
        <v>998</v>
      </c>
      <c r="H25" s="137" t="s">
        <v>35</v>
      </c>
      <c r="I25" s="30">
        <v>2004</v>
      </c>
      <c r="J25" s="367">
        <f>SUM(K25)</f>
        <v>500</v>
      </c>
      <c r="K25" s="371">
        <v>500</v>
      </c>
      <c r="L25" s="113"/>
      <c r="M25" s="166"/>
    </row>
    <row r="26" spans="1:13" ht="12.75">
      <c r="A26" s="405"/>
      <c r="B26" s="405"/>
      <c r="C26" s="292"/>
      <c r="D26" s="206"/>
      <c r="E26" s="171"/>
      <c r="F26" s="104"/>
      <c r="G26" s="136"/>
      <c r="H26" s="137"/>
      <c r="I26" s="30"/>
      <c r="J26" s="436"/>
      <c r="K26" s="371"/>
      <c r="L26" s="113"/>
      <c r="M26" s="166"/>
    </row>
    <row r="27" spans="1:13" ht="12.75">
      <c r="A27" s="405">
        <v>96</v>
      </c>
      <c r="B27" s="405">
        <v>393</v>
      </c>
      <c r="C27" s="292" t="s">
        <v>74</v>
      </c>
      <c r="D27" s="206"/>
      <c r="E27" s="171"/>
      <c r="F27" s="104"/>
      <c r="G27" s="136">
        <v>998</v>
      </c>
      <c r="H27" s="137" t="s">
        <v>35</v>
      </c>
      <c r="I27" s="30">
        <v>2004</v>
      </c>
      <c r="J27" s="367">
        <f>SUM(K27)</f>
        <v>11000</v>
      </c>
      <c r="K27" s="371">
        <v>11000</v>
      </c>
      <c r="L27" s="113"/>
      <c r="M27" s="166"/>
    </row>
    <row r="28" spans="1:13" ht="12.75">
      <c r="A28" s="405"/>
      <c r="B28" s="405"/>
      <c r="C28" s="189"/>
      <c r="D28" s="206"/>
      <c r="E28" s="171"/>
      <c r="F28" s="104"/>
      <c r="G28" s="136"/>
      <c r="H28" s="137"/>
      <c r="I28" s="30"/>
      <c r="J28" s="436"/>
      <c r="K28" s="435"/>
      <c r="L28" s="113"/>
      <c r="M28" s="166"/>
    </row>
    <row r="29" spans="1:13" ht="12.75">
      <c r="A29" s="406">
        <v>97</v>
      </c>
      <c r="B29" s="406">
        <v>394</v>
      </c>
      <c r="C29" s="341" t="s">
        <v>117</v>
      </c>
      <c r="D29" s="408"/>
      <c r="E29" s="194"/>
      <c r="F29" s="104"/>
      <c r="G29" s="136">
        <v>998</v>
      </c>
      <c r="H29" s="136" t="s">
        <v>35</v>
      </c>
      <c r="I29" s="30">
        <v>2004</v>
      </c>
      <c r="J29" s="367">
        <f>SUM(K29)</f>
        <v>1000</v>
      </c>
      <c r="K29" s="371">
        <v>1000</v>
      </c>
      <c r="L29" s="113"/>
      <c r="M29" s="166"/>
    </row>
    <row r="30" spans="1:13" ht="12.75">
      <c r="A30" s="104"/>
      <c r="B30" s="97"/>
      <c r="C30" s="247"/>
      <c r="D30" s="99"/>
      <c r="E30" s="110"/>
      <c r="F30" s="104"/>
      <c r="G30" s="118"/>
      <c r="H30" s="103"/>
      <c r="I30" s="118"/>
      <c r="J30" s="259"/>
      <c r="K30" s="121"/>
      <c r="L30" s="113"/>
      <c r="M30" s="166"/>
    </row>
    <row r="31" spans="1:13" ht="12.75">
      <c r="A31" s="104"/>
      <c r="B31" s="97"/>
      <c r="C31" s="247"/>
      <c r="D31" s="99"/>
      <c r="E31" s="110"/>
      <c r="F31" s="104"/>
      <c r="G31" s="118"/>
      <c r="H31" s="103"/>
      <c r="I31" s="118"/>
      <c r="J31" s="259"/>
      <c r="K31" s="121"/>
      <c r="L31" s="113"/>
      <c r="M31" s="166"/>
    </row>
    <row r="32" spans="1:13" ht="12.75">
      <c r="A32" s="104"/>
      <c r="B32" s="97"/>
      <c r="C32" s="247"/>
      <c r="D32" s="99"/>
      <c r="E32" s="110"/>
      <c r="F32" s="104"/>
      <c r="G32" s="118"/>
      <c r="H32" s="103"/>
      <c r="I32" s="118"/>
      <c r="J32" s="259"/>
      <c r="K32" s="121"/>
      <c r="L32" s="113"/>
      <c r="M32" s="166"/>
    </row>
    <row r="33" spans="1:13" ht="12.75">
      <c r="A33" s="104"/>
      <c r="B33" s="97"/>
      <c r="C33" s="247"/>
      <c r="D33" s="99"/>
      <c r="E33" s="110"/>
      <c r="F33" s="104"/>
      <c r="G33" s="118"/>
      <c r="H33" s="103"/>
      <c r="I33" s="118"/>
      <c r="J33" s="259"/>
      <c r="K33" s="121"/>
      <c r="L33" s="113"/>
      <c r="M33" s="166"/>
    </row>
    <row r="34" spans="1:13" ht="12.75">
      <c r="A34" s="104"/>
      <c r="B34" s="97"/>
      <c r="C34" s="247"/>
      <c r="D34" s="99"/>
      <c r="E34" s="110"/>
      <c r="F34" s="104"/>
      <c r="G34" s="118"/>
      <c r="H34" s="103"/>
      <c r="I34" s="118"/>
      <c r="J34" s="259"/>
      <c r="K34" s="121"/>
      <c r="L34" s="113"/>
      <c r="M34" s="166"/>
    </row>
    <row r="35" spans="1:13" ht="12.75">
      <c r="A35" s="104"/>
      <c r="B35" s="97"/>
      <c r="C35" s="247"/>
      <c r="D35" s="99"/>
      <c r="E35" s="110"/>
      <c r="F35" s="104"/>
      <c r="G35" s="118"/>
      <c r="H35" s="103"/>
      <c r="I35" s="118"/>
      <c r="J35" s="259"/>
      <c r="K35" s="121"/>
      <c r="L35" s="113"/>
      <c r="M35" s="166"/>
    </row>
    <row r="36" spans="1:13" ht="12.75">
      <c r="A36" s="104"/>
      <c r="B36" s="97"/>
      <c r="C36" s="247"/>
      <c r="D36" s="99"/>
      <c r="E36" s="110"/>
      <c r="F36" s="104"/>
      <c r="G36" s="118"/>
      <c r="H36" s="103"/>
      <c r="I36" s="118"/>
      <c r="J36" s="259"/>
      <c r="K36" s="121"/>
      <c r="L36" s="113"/>
      <c r="M36" s="166"/>
    </row>
    <row r="37" spans="1:13" ht="12.75">
      <c r="A37" s="104"/>
      <c r="B37" s="97"/>
      <c r="C37" s="247"/>
      <c r="D37" s="99"/>
      <c r="E37" s="110"/>
      <c r="F37" s="104"/>
      <c r="G37" s="118"/>
      <c r="H37" s="103"/>
      <c r="I37" s="118"/>
      <c r="J37" s="259"/>
      <c r="K37" s="121"/>
      <c r="L37" s="113"/>
      <c r="M37" s="166"/>
    </row>
    <row r="38" spans="1:13" ht="12.75">
      <c r="A38" s="104"/>
      <c r="B38" s="97"/>
      <c r="C38" s="247"/>
      <c r="D38" s="99"/>
      <c r="E38" s="110"/>
      <c r="F38" s="104"/>
      <c r="G38" s="118"/>
      <c r="H38" s="103"/>
      <c r="I38" s="118"/>
      <c r="J38" s="259"/>
      <c r="K38" s="121"/>
      <c r="L38" s="113"/>
      <c r="M38" s="166"/>
    </row>
    <row r="39" spans="1:13" ht="13.5" thickBot="1">
      <c r="A39" s="106"/>
      <c r="B39" s="66"/>
      <c r="C39" s="114"/>
      <c r="D39" s="100"/>
      <c r="E39" s="111"/>
      <c r="F39" s="114"/>
      <c r="G39" s="56"/>
      <c r="H39" s="116"/>
      <c r="I39" s="56"/>
      <c r="J39" s="260"/>
      <c r="K39" s="262"/>
      <c r="L39" s="129"/>
      <c r="M39" s="129"/>
    </row>
    <row r="40" spans="1:13" ht="13.5" thickBot="1">
      <c r="A40" s="107"/>
      <c r="B40" s="49"/>
      <c r="C40" s="250" t="s">
        <v>15</v>
      </c>
      <c r="D40" s="50"/>
      <c r="E40" s="51"/>
      <c r="F40" s="115"/>
      <c r="G40" s="52"/>
      <c r="H40" s="117"/>
      <c r="I40" s="52"/>
      <c r="J40" s="334">
        <f>SUM(J17:J29)</f>
        <v>15000</v>
      </c>
      <c r="K40" s="335">
        <f>SUM(K17:K29)</f>
        <v>15000</v>
      </c>
      <c r="L40" s="130"/>
      <c r="M40" s="130"/>
    </row>
    <row r="41" ht="12.75">
      <c r="K41" s="59"/>
    </row>
    <row r="43" spans="8:12" ht="12.75">
      <c r="H43" s="2"/>
      <c r="I43" s="2"/>
      <c r="J43" s="2"/>
      <c r="K43" s="2"/>
      <c r="L43" s="2" t="s">
        <v>0</v>
      </c>
    </row>
  </sheetData>
  <mergeCells count="4">
    <mergeCell ref="E10:E14"/>
    <mergeCell ref="F10:F14"/>
    <mergeCell ref="G10:H10"/>
    <mergeCell ref="A10:A14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50"/>
  <sheetViews>
    <sheetView workbookViewId="0" topLeftCell="A13">
      <selection activeCell="K46" sqref="K4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4" width="0" style="0" hidden="1" customWidth="1"/>
    <col min="5" max="6" width="2.7109375" style="0" customWidth="1"/>
    <col min="7" max="7" width="9.7109375" style="0" customWidth="1"/>
    <col min="8" max="8" width="14.8515625" style="0" customWidth="1"/>
    <col min="9" max="9" width="13.7109375" style="0" customWidth="1"/>
    <col min="10" max="10" width="12.28125" style="0" customWidth="1"/>
    <col min="11" max="11" width="13.140625" style="0" customWidth="1"/>
    <col min="12" max="13" width="13.7109375" style="0" customWidth="1"/>
  </cols>
  <sheetData>
    <row r="3" spans="1:11" ht="18">
      <c r="A3" s="3"/>
      <c r="B3" s="3"/>
      <c r="C3" s="3"/>
      <c r="D3" s="3"/>
      <c r="E3" s="3"/>
      <c r="F3" s="3"/>
      <c r="G3" s="4" t="s">
        <v>0</v>
      </c>
      <c r="H3" s="4" t="s">
        <v>88</v>
      </c>
      <c r="I3" s="4"/>
      <c r="J3" s="3"/>
      <c r="K3" s="3"/>
    </row>
    <row r="4" spans="1:10" ht="16.5">
      <c r="A4" s="5"/>
      <c r="G4" s="2"/>
      <c r="H4" s="2"/>
      <c r="I4" s="2"/>
      <c r="J4" s="2"/>
    </row>
    <row r="6" spans="1:13" ht="15">
      <c r="A6" s="8" t="s">
        <v>53</v>
      </c>
      <c r="B6" s="6"/>
      <c r="C6" s="6"/>
      <c r="D6" s="6"/>
      <c r="E6" s="6"/>
      <c r="F6" s="6"/>
      <c r="G6" s="327" t="s">
        <v>99</v>
      </c>
      <c r="H6" s="9"/>
      <c r="I6" s="9"/>
      <c r="J6" s="9"/>
      <c r="K6" s="94"/>
      <c r="L6" s="94"/>
      <c r="M6" s="9"/>
    </row>
    <row r="7" spans="1:13" ht="12.75">
      <c r="A7" s="8"/>
      <c r="B7" s="6"/>
      <c r="C7" s="9" t="s">
        <v>0</v>
      </c>
      <c r="D7" s="9" t="s">
        <v>0</v>
      </c>
      <c r="E7" s="9"/>
      <c r="F7" s="9"/>
      <c r="G7" s="6"/>
      <c r="H7" s="6"/>
      <c r="I7" s="6"/>
      <c r="J7" s="6"/>
      <c r="K7" s="7"/>
      <c r="L7" s="7"/>
      <c r="M7" s="6"/>
    </row>
    <row r="8" spans="1:13" ht="12.75">
      <c r="A8" s="12" t="s">
        <v>1</v>
      </c>
      <c r="B8" s="10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</row>
    <row r="9" spans="1:13" ht="13.5" thickBot="1">
      <c r="A9" s="14"/>
      <c r="B9" s="13"/>
      <c r="C9" s="14"/>
      <c r="D9" s="14"/>
      <c r="E9" s="14"/>
      <c r="F9" s="14"/>
      <c r="G9" s="14"/>
      <c r="H9" s="14"/>
      <c r="I9" s="14"/>
      <c r="J9" s="14"/>
      <c r="K9" s="15"/>
      <c r="L9" s="15"/>
      <c r="M9" s="17"/>
    </row>
    <row r="10" spans="1:13" ht="12.75">
      <c r="A10" s="472" t="s">
        <v>73</v>
      </c>
      <c r="B10" s="19"/>
      <c r="C10" s="18"/>
      <c r="D10" s="18"/>
      <c r="E10" s="475" t="s">
        <v>2</v>
      </c>
      <c r="F10" s="478" t="s">
        <v>3</v>
      </c>
      <c r="G10" s="481" t="s">
        <v>4</v>
      </c>
      <c r="H10" s="482"/>
      <c r="I10" s="20" t="s">
        <v>5</v>
      </c>
      <c r="J10" s="21"/>
      <c r="K10" s="22" t="s">
        <v>6</v>
      </c>
      <c r="L10" s="319" t="s">
        <v>7</v>
      </c>
      <c r="M10" s="23" t="s">
        <v>8</v>
      </c>
    </row>
    <row r="11" spans="1:13" ht="13.5" thickBot="1">
      <c r="A11" s="473"/>
      <c r="B11" s="25"/>
      <c r="C11" s="26"/>
      <c r="D11" s="26"/>
      <c r="E11" s="476"/>
      <c r="F11" s="479"/>
      <c r="G11" s="27"/>
      <c r="H11" s="28"/>
      <c r="I11" s="29" t="s">
        <v>9</v>
      </c>
      <c r="J11" s="30" t="s">
        <v>10</v>
      </c>
      <c r="K11" s="24">
        <v>2004</v>
      </c>
      <c r="L11" s="318" t="s">
        <v>87</v>
      </c>
      <c r="M11" s="31" t="s">
        <v>11</v>
      </c>
    </row>
    <row r="12" spans="1:13" ht="12.75">
      <c r="A12" s="473"/>
      <c r="B12" s="25" t="s">
        <v>0</v>
      </c>
      <c r="C12" s="24" t="s">
        <v>12</v>
      </c>
      <c r="D12" s="24"/>
      <c r="E12" s="476"/>
      <c r="F12" s="479"/>
      <c r="G12" s="20" t="s">
        <v>13</v>
      </c>
      <c r="H12" s="18"/>
      <c r="I12" s="29" t="s">
        <v>14</v>
      </c>
      <c r="J12" s="30" t="s">
        <v>15</v>
      </c>
      <c r="K12" s="24" t="s">
        <v>16</v>
      </c>
      <c r="L12" s="20" t="s">
        <v>16</v>
      </c>
      <c r="M12" s="29" t="s">
        <v>17</v>
      </c>
    </row>
    <row r="13" spans="1:13" ht="12.75">
      <c r="A13" s="473"/>
      <c r="B13" s="25"/>
      <c r="C13" s="32"/>
      <c r="D13" s="32"/>
      <c r="E13" s="476"/>
      <c r="F13" s="479"/>
      <c r="G13" s="24" t="s">
        <v>18</v>
      </c>
      <c r="H13" s="24" t="s">
        <v>19</v>
      </c>
      <c r="I13" s="29" t="s">
        <v>20</v>
      </c>
      <c r="J13" s="30" t="s">
        <v>21</v>
      </c>
      <c r="K13" s="24" t="s">
        <v>22</v>
      </c>
      <c r="L13" s="29" t="s">
        <v>23</v>
      </c>
      <c r="M13" s="33" t="s">
        <v>24</v>
      </c>
    </row>
    <row r="14" spans="1:13" ht="13.5" thickBot="1">
      <c r="A14" s="474"/>
      <c r="B14" s="34" t="s">
        <v>25</v>
      </c>
      <c r="C14" s="35"/>
      <c r="D14" s="35"/>
      <c r="E14" s="477"/>
      <c r="F14" s="480"/>
      <c r="G14" s="36"/>
      <c r="H14" s="36"/>
      <c r="I14" s="37" t="s">
        <v>26</v>
      </c>
      <c r="J14" s="38"/>
      <c r="K14" s="37" t="s">
        <v>27</v>
      </c>
      <c r="L14" s="37">
        <v>2003</v>
      </c>
      <c r="M14" s="37">
        <v>2005</v>
      </c>
    </row>
    <row r="15" spans="1:13" ht="13.5" thickBot="1">
      <c r="A15" s="39"/>
      <c r="B15" s="40"/>
      <c r="C15" s="41"/>
      <c r="D15" s="41"/>
      <c r="E15" s="42" t="s">
        <v>0</v>
      </c>
      <c r="F15" s="39"/>
      <c r="G15" s="39"/>
      <c r="H15" s="39"/>
      <c r="I15" s="39"/>
      <c r="J15" s="43"/>
      <c r="K15" s="44"/>
      <c r="L15" s="45"/>
      <c r="M15" s="46"/>
    </row>
    <row r="16" spans="1:13" ht="12.75">
      <c r="A16" s="132"/>
      <c r="B16" s="193"/>
      <c r="C16" s="256"/>
      <c r="D16" s="255"/>
      <c r="E16" s="257"/>
      <c r="F16" s="256"/>
      <c r="G16" s="193"/>
      <c r="H16" s="101"/>
      <c r="I16" s="193"/>
      <c r="J16" s="127"/>
      <c r="K16" s="261"/>
      <c r="L16" s="201"/>
      <c r="M16" s="127" t="s">
        <v>0</v>
      </c>
    </row>
    <row r="17" spans="1:13" ht="12.75">
      <c r="A17" s="136"/>
      <c r="B17" s="69"/>
      <c r="C17" s="148"/>
      <c r="D17" s="222"/>
      <c r="E17" s="223"/>
      <c r="F17" s="148"/>
      <c r="G17" s="69"/>
      <c r="H17" s="145"/>
      <c r="I17" s="69"/>
      <c r="J17" s="205"/>
      <c r="K17" s="205"/>
      <c r="L17" s="207"/>
      <c r="M17" s="151"/>
    </row>
    <row r="18" spans="1:13" ht="12.75">
      <c r="A18" s="405">
        <v>90</v>
      </c>
      <c r="B18" s="405">
        <v>2579</v>
      </c>
      <c r="C18" s="188" t="s">
        <v>34</v>
      </c>
      <c r="D18" s="189"/>
      <c r="E18" s="188"/>
      <c r="F18" s="104"/>
      <c r="G18" s="136">
        <v>998</v>
      </c>
      <c r="H18" s="136" t="s">
        <v>35</v>
      </c>
      <c r="I18" s="30">
        <v>2004</v>
      </c>
      <c r="J18" s="138">
        <f>SUM(K18)</f>
        <v>10000</v>
      </c>
      <c r="K18" s="138">
        <v>10000</v>
      </c>
      <c r="L18" s="251"/>
      <c r="M18" s="151"/>
    </row>
    <row r="19" spans="1:13" ht="12.75">
      <c r="A19" s="405"/>
      <c r="B19" s="405"/>
      <c r="C19" s="292"/>
      <c r="D19" s="189"/>
      <c r="E19" s="188"/>
      <c r="F19" s="136"/>
      <c r="G19" s="136"/>
      <c r="H19" s="30"/>
      <c r="I19" s="137"/>
      <c r="J19" s="138"/>
      <c r="K19" s="138"/>
      <c r="L19" s="251"/>
      <c r="M19" s="151"/>
    </row>
    <row r="20" spans="1:13" ht="12.75">
      <c r="A20" s="405">
        <v>91</v>
      </c>
      <c r="B20" s="405">
        <v>388</v>
      </c>
      <c r="C20" s="292" t="s">
        <v>36</v>
      </c>
      <c r="D20" s="204"/>
      <c r="E20" s="148"/>
      <c r="F20" s="104"/>
      <c r="G20" s="136">
        <v>998</v>
      </c>
      <c r="H20" s="137" t="s">
        <v>35</v>
      </c>
      <c r="I20" s="30">
        <v>2004</v>
      </c>
      <c r="J20" s="138">
        <f>SUM(K20)</f>
        <v>500</v>
      </c>
      <c r="K20" s="138">
        <v>500</v>
      </c>
      <c r="L20" s="251"/>
      <c r="M20" s="151"/>
    </row>
    <row r="21" spans="1:13" ht="12.75">
      <c r="A21" s="405"/>
      <c r="B21" s="405"/>
      <c r="C21" s="292"/>
      <c r="D21" s="204"/>
      <c r="E21" s="148"/>
      <c r="F21" s="104"/>
      <c r="G21" s="136"/>
      <c r="H21" s="137"/>
      <c r="I21" s="30"/>
      <c r="J21" s="138"/>
      <c r="K21" s="138"/>
      <c r="L21" s="249"/>
      <c r="M21" s="128"/>
    </row>
    <row r="22" spans="1:13" ht="12.75">
      <c r="A22" s="405">
        <v>92</v>
      </c>
      <c r="B22" s="405">
        <v>389</v>
      </c>
      <c r="C22" s="292" t="s">
        <v>37</v>
      </c>
      <c r="D22" s="204"/>
      <c r="E22" s="148"/>
      <c r="F22" s="104"/>
      <c r="G22" s="136">
        <v>998</v>
      </c>
      <c r="H22" s="137" t="s">
        <v>35</v>
      </c>
      <c r="I22" s="30">
        <v>2004</v>
      </c>
      <c r="J22" s="138">
        <f>SUM(K22)</f>
        <v>500</v>
      </c>
      <c r="K22" s="138">
        <v>500</v>
      </c>
      <c r="L22" s="251"/>
      <c r="M22" s="128"/>
    </row>
    <row r="23" spans="1:13" ht="12.75">
      <c r="A23" s="405"/>
      <c r="B23" s="405"/>
      <c r="C23" s="292"/>
      <c r="D23" s="204"/>
      <c r="E23" s="148"/>
      <c r="F23" s="104"/>
      <c r="G23" s="136"/>
      <c r="H23" s="137"/>
      <c r="I23" s="30"/>
      <c r="J23" s="208"/>
      <c r="K23" s="208"/>
      <c r="L23" s="251"/>
      <c r="M23" s="128"/>
    </row>
    <row r="24" spans="1:13" ht="12.75">
      <c r="A24" s="405">
        <v>94</v>
      </c>
      <c r="B24" s="405">
        <v>391</v>
      </c>
      <c r="C24" s="292" t="s">
        <v>38</v>
      </c>
      <c r="D24" s="204"/>
      <c r="E24" s="148"/>
      <c r="F24" s="104"/>
      <c r="G24" s="136">
        <v>998</v>
      </c>
      <c r="H24" s="137" t="s">
        <v>35</v>
      </c>
      <c r="I24" s="30">
        <v>2004</v>
      </c>
      <c r="J24" s="138">
        <f>SUM(K24)</f>
        <v>500</v>
      </c>
      <c r="K24" s="191">
        <v>500</v>
      </c>
      <c r="L24" s="251"/>
      <c r="M24" s="128"/>
    </row>
    <row r="25" spans="1:13" ht="12.75">
      <c r="A25" s="405"/>
      <c r="B25" s="405"/>
      <c r="C25" s="292"/>
      <c r="D25" s="204"/>
      <c r="E25" s="148"/>
      <c r="F25" s="104"/>
      <c r="G25" s="136"/>
      <c r="H25" s="137"/>
      <c r="I25" s="30"/>
      <c r="J25" s="208"/>
      <c r="K25" s="191"/>
      <c r="L25" s="251"/>
      <c r="M25" s="128"/>
    </row>
    <row r="26" spans="1:13" ht="12.75">
      <c r="A26" s="405">
        <v>95</v>
      </c>
      <c r="B26" s="405">
        <v>392</v>
      </c>
      <c r="C26" s="292" t="s">
        <v>57</v>
      </c>
      <c r="D26" s="206"/>
      <c r="E26" s="171"/>
      <c r="F26" s="104"/>
      <c r="G26" s="136">
        <v>998</v>
      </c>
      <c r="H26" s="137" t="s">
        <v>35</v>
      </c>
      <c r="I26" s="30">
        <v>2004</v>
      </c>
      <c r="J26" s="138">
        <f>SUM(K26)</f>
        <v>500</v>
      </c>
      <c r="K26" s="191">
        <v>500</v>
      </c>
      <c r="L26" s="251"/>
      <c r="M26" s="128"/>
    </row>
    <row r="27" spans="1:13" ht="12.75">
      <c r="A27" s="405"/>
      <c r="B27" s="405"/>
      <c r="C27" s="292"/>
      <c r="D27" s="206"/>
      <c r="E27" s="171"/>
      <c r="F27" s="104"/>
      <c r="G27" s="136"/>
      <c r="H27" s="137"/>
      <c r="I27" s="30"/>
      <c r="J27" s="208"/>
      <c r="K27" s="191"/>
      <c r="L27" s="251"/>
      <c r="M27" s="128"/>
    </row>
    <row r="28" spans="1:13" ht="12.75">
      <c r="A28" s="405">
        <v>96</v>
      </c>
      <c r="B28" s="405">
        <v>393</v>
      </c>
      <c r="C28" s="292" t="s">
        <v>74</v>
      </c>
      <c r="D28" s="206"/>
      <c r="E28" s="171"/>
      <c r="F28" s="104"/>
      <c r="G28" s="136">
        <v>998</v>
      </c>
      <c r="H28" s="137" t="s">
        <v>35</v>
      </c>
      <c r="I28" s="30">
        <v>2004</v>
      </c>
      <c r="J28" s="138">
        <f>SUM(K28)</f>
        <v>18000</v>
      </c>
      <c r="K28" s="177">
        <v>18000</v>
      </c>
      <c r="L28" s="152"/>
      <c r="M28" s="128"/>
    </row>
    <row r="29" spans="1:13" ht="12.75">
      <c r="A29" s="405"/>
      <c r="B29" s="405"/>
      <c r="C29" s="189"/>
      <c r="D29" s="206"/>
      <c r="E29" s="171"/>
      <c r="F29" s="104"/>
      <c r="G29" s="136"/>
      <c r="H29" s="137"/>
      <c r="I29" s="30"/>
      <c r="J29" s="265"/>
      <c r="K29" s="177"/>
      <c r="L29" s="152"/>
      <c r="M29" s="128"/>
    </row>
    <row r="30" spans="1:13" ht="12.75">
      <c r="A30" s="406">
        <v>97</v>
      </c>
      <c r="B30" s="406">
        <v>394</v>
      </c>
      <c r="C30" s="341" t="s">
        <v>117</v>
      </c>
      <c r="D30" s="408"/>
      <c r="E30" s="194"/>
      <c r="F30" s="104"/>
      <c r="G30" s="136">
        <v>998</v>
      </c>
      <c r="H30" s="136" t="s">
        <v>35</v>
      </c>
      <c r="I30" s="30">
        <v>2004</v>
      </c>
      <c r="J30" s="138">
        <f>SUM(K30)</f>
        <v>5000</v>
      </c>
      <c r="K30" s="177">
        <v>5000</v>
      </c>
      <c r="L30" s="152"/>
      <c r="M30" s="128"/>
    </row>
    <row r="31" spans="1:13" ht="12.75">
      <c r="A31" s="104"/>
      <c r="C31" s="104"/>
      <c r="F31" s="104"/>
      <c r="H31" s="104"/>
      <c r="J31" s="265"/>
      <c r="K31" s="119"/>
      <c r="L31" s="152"/>
      <c r="M31" s="128"/>
    </row>
    <row r="32" spans="1:13" ht="12.75">
      <c r="A32" s="104"/>
      <c r="C32" s="104"/>
      <c r="F32" s="104"/>
      <c r="H32" s="104"/>
      <c r="J32" s="265"/>
      <c r="K32" s="119"/>
      <c r="L32" s="152"/>
      <c r="M32" s="128"/>
    </row>
    <row r="33" spans="1:13" ht="12.75">
      <c r="A33" s="104"/>
      <c r="C33" s="104"/>
      <c r="F33" s="104"/>
      <c r="H33" s="104"/>
      <c r="J33" s="265"/>
      <c r="K33" s="119"/>
      <c r="L33" s="152"/>
      <c r="M33" s="128"/>
    </row>
    <row r="34" spans="1:13" ht="12.75">
      <c r="A34" s="104"/>
      <c r="C34" s="104"/>
      <c r="F34" s="104"/>
      <c r="H34" s="104"/>
      <c r="J34" s="265"/>
      <c r="K34" s="119"/>
      <c r="L34" s="152"/>
      <c r="M34" s="128"/>
    </row>
    <row r="35" spans="1:13" ht="12.75">
      <c r="A35" s="104"/>
      <c r="C35" s="104"/>
      <c r="F35" s="104"/>
      <c r="H35" s="104"/>
      <c r="J35" s="265"/>
      <c r="K35" s="119"/>
      <c r="L35" s="152"/>
      <c r="M35" s="128"/>
    </row>
    <row r="36" spans="1:13" ht="12.75">
      <c r="A36" s="104"/>
      <c r="C36" s="104"/>
      <c r="F36" s="104"/>
      <c r="H36" s="104"/>
      <c r="J36" s="265"/>
      <c r="K36" s="119"/>
      <c r="L36" s="152"/>
      <c r="M36" s="128"/>
    </row>
    <row r="37" spans="1:13" ht="12.75">
      <c r="A37" s="104"/>
      <c r="C37" s="104"/>
      <c r="F37" s="104"/>
      <c r="H37" s="104"/>
      <c r="J37" s="265"/>
      <c r="K37" s="120"/>
      <c r="L37" s="152"/>
      <c r="M37" s="128"/>
    </row>
    <row r="38" spans="1:13" ht="12.75">
      <c r="A38" s="104"/>
      <c r="B38" s="97"/>
      <c r="C38" s="247"/>
      <c r="D38" s="99"/>
      <c r="E38" s="108"/>
      <c r="F38" s="112"/>
      <c r="G38" s="47"/>
      <c r="H38" s="102"/>
      <c r="I38" s="47"/>
      <c r="J38" s="258"/>
      <c r="K38" s="119"/>
      <c r="L38" s="152"/>
      <c r="M38" s="128"/>
    </row>
    <row r="39" spans="1:13" ht="12.75">
      <c r="A39" s="105"/>
      <c r="B39" s="149"/>
      <c r="C39" s="247"/>
      <c r="D39" s="99"/>
      <c r="E39" s="109"/>
      <c r="F39" s="113"/>
      <c r="G39" s="118"/>
      <c r="H39" s="102"/>
      <c r="I39" s="47"/>
      <c r="J39" s="123"/>
      <c r="K39" s="120"/>
      <c r="L39" s="152"/>
      <c r="M39" s="166"/>
    </row>
    <row r="40" spans="1:13" ht="12.75">
      <c r="A40" s="105"/>
      <c r="B40" s="149"/>
      <c r="C40" s="247"/>
      <c r="D40" s="99"/>
      <c r="E40" s="109"/>
      <c r="F40" s="113"/>
      <c r="G40" s="118"/>
      <c r="H40" s="102"/>
      <c r="I40" s="47"/>
      <c r="J40" s="123"/>
      <c r="K40" s="120"/>
      <c r="L40" s="152"/>
      <c r="M40" s="166"/>
    </row>
    <row r="41" spans="1:13" ht="12.75">
      <c r="A41" s="105"/>
      <c r="B41" s="149"/>
      <c r="C41" s="247"/>
      <c r="D41" s="99"/>
      <c r="E41" s="109"/>
      <c r="F41" s="113"/>
      <c r="G41" s="118"/>
      <c r="H41" s="102"/>
      <c r="I41" s="47"/>
      <c r="J41" s="123"/>
      <c r="K41" s="120"/>
      <c r="L41" s="152"/>
      <c r="M41" s="166"/>
    </row>
    <row r="42" spans="1:13" ht="12.75">
      <c r="A42" s="104"/>
      <c r="B42" s="97"/>
      <c r="C42" s="247"/>
      <c r="D42" s="99"/>
      <c r="E42" s="110"/>
      <c r="F42" s="104"/>
      <c r="G42" s="118"/>
      <c r="H42" s="103"/>
      <c r="I42" s="118"/>
      <c r="J42" s="259"/>
      <c r="K42" s="121"/>
      <c r="L42" s="113"/>
      <c r="M42" s="166"/>
    </row>
    <row r="43" spans="1:13" ht="12.75">
      <c r="A43" s="104"/>
      <c r="B43" s="97"/>
      <c r="C43" s="247"/>
      <c r="D43" s="99"/>
      <c r="E43" s="110"/>
      <c r="F43" s="104"/>
      <c r="G43" s="118"/>
      <c r="H43" s="103"/>
      <c r="I43" s="118"/>
      <c r="J43" s="259"/>
      <c r="K43" s="121"/>
      <c r="L43" s="113"/>
      <c r="M43" s="166"/>
    </row>
    <row r="44" spans="1:13" ht="12.75">
      <c r="A44" s="104"/>
      <c r="B44" s="97"/>
      <c r="C44" s="247"/>
      <c r="D44" s="99"/>
      <c r="E44" s="110"/>
      <c r="F44" s="104"/>
      <c r="G44" s="118"/>
      <c r="H44" s="103"/>
      <c r="I44" s="118"/>
      <c r="J44" s="259"/>
      <c r="K44" s="121"/>
      <c r="L44" s="113"/>
      <c r="M44" s="166"/>
    </row>
    <row r="45" spans="1:13" ht="13.5" thickBot="1">
      <c r="A45" s="106"/>
      <c r="B45" s="66"/>
      <c r="C45" s="114"/>
      <c r="D45" s="100"/>
      <c r="E45" s="111"/>
      <c r="F45" s="114"/>
      <c r="G45" s="56"/>
      <c r="H45" s="116"/>
      <c r="I45" s="56"/>
      <c r="J45" s="124"/>
      <c r="K45" s="122"/>
      <c r="L45" s="129"/>
      <c r="M45" s="129"/>
    </row>
    <row r="46" spans="1:13" ht="13.5" thickBot="1">
      <c r="A46" s="107"/>
      <c r="B46" s="49"/>
      <c r="C46" s="250" t="s">
        <v>15</v>
      </c>
      <c r="D46" s="50"/>
      <c r="E46" s="51"/>
      <c r="F46" s="263"/>
      <c r="G46" s="214"/>
      <c r="H46" s="213"/>
      <c r="I46" s="214"/>
      <c r="J46" s="328">
        <f>SUM(J18:J30)</f>
        <v>35000</v>
      </c>
      <c r="K46" s="328">
        <f>SUM(K18:K30)</f>
        <v>35000</v>
      </c>
      <c r="L46" s="243"/>
      <c r="M46" s="243"/>
    </row>
    <row r="47" ht="12.75">
      <c r="K47" s="59"/>
    </row>
    <row r="49" spans="8:12" ht="12.75">
      <c r="H49" s="2"/>
      <c r="I49" s="2"/>
      <c r="J49" s="2"/>
      <c r="K49" s="2"/>
      <c r="L49" s="2" t="s">
        <v>0</v>
      </c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 t="s">
        <v>0</v>
      </c>
    </row>
  </sheetData>
  <mergeCells count="4">
    <mergeCell ref="E10:E14"/>
    <mergeCell ref="F10:F14"/>
    <mergeCell ref="G10:H10"/>
    <mergeCell ref="A10:A14"/>
  </mergeCells>
  <printOptions/>
  <pageMargins left="1.1811023622047245" right="0.3937007874015748" top="0.984251968503937" bottom="1" header="0" footer="0"/>
  <pageSetup fitToHeight="0" fitToWidth="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M50"/>
  <sheetViews>
    <sheetView workbookViewId="0" topLeftCell="H12">
      <selection activeCell="M20" sqref="M20"/>
    </sheetView>
  </sheetViews>
  <sheetFormatPr defaultColWidth="11.421875" defaultRowHeight="12.75"/>
  <cols>
    <col min="1" max="1" width="5.57421875" style="0" customWidth="1"/>
    <col min="2" max="2" width="7.00390625" style="0" customWidth="1"/>
    <col min="3" max="3" width="41.28125" style="0" customWidth="1"/>
    <col min="4" max="4" width="0.13671875" style="0" hidden="1" customWidth="1"/>
    <col min="5" max="6" width="2.7109375" style="0" customWidth="1"/>
    <col min="7" max="7" width="7.57421875" style="0" customWidth="1"/>
    <col min="8" max="13" width="13.7109375" style="0" customWidth="1"/>
  </cols>
  <sheetData>
    <row r="6" spans="1:11" ht="18">
      <c r="A6" s="3"/>
      <c r="B6" s="3"/>
      <c r="C6" s="3"/>
      <c r="D6" s="3"/>
      <c r="E6" s="3"/>
      <c r="F6" s="3"/>
      <c r="G6" s="4" t="s">
        <v>0</v>
      </c>
      <c r="H6" s="4" t="s">
        <v>88</v>
      </c>
      <c r="I6" s="4"/>
      <c r="J6" s="3"/>
      <c r="K6" s="325"/>
    </row>
    <row r="7" spans="1:11" ht="16.5">
      <c r="A7" s="5"/>
      <c r="G7" s="2"/>
      <c r="H7" s="2"/>
      <c r="I7" s="2"/>
      <c r="J7" s="2"/>
      <c r="K7" s="97"/>
    </row>
    <row r="9" spans="1:13" ht="15">
      <c r="A9" s="8" t="s">
        <v>54</v>
      </c>
      <c r="B9" s="9"/>
      <c r="C9" s="9"/>
      <c r="D9" s="9"/>
      <c r="E9" s="9"/>
      <c r="F9" s="9"/>
      <c r="G9" s="327" t="s">
        <v>100</v>
      </c>
      <c r="H9" s="9"/>
      <c r="I9" s="9"/>
      <c r="J9" s="9"/>
      <c r="K9" s="94"/>
      <c r="L9" s="94"/>
      <c r="M9" s="6"/>
    </row>
    <row r="10" spans="1:13" ht="12.75">
      <c r="A10" s="8"/>
      <c r="B10" s="6"/>
      <c r="C10" s="9" t="s">
        <v>0</v>
      </c>
      <c r="D10" s="9" t="s">
        <v>0</v>
      </c>
      <c r="E10" s="9"/>
      <c r="F10" s="9"/>
      <c r="G10" s="6"/>
      <c r="H10" s="6"/>
      <c r="I10" s="6"/>
      <c r="J10" s="6"/>
      <c r="K10" s="7"/>
      <c r="L10" s="7"/>
      <c r="M10" s="6"/>
    </row>
    <row r="11" spans="1:13" ht="12.75">
      <c r="A11" s="12" t="s">
        <v>1</v>
      </c>
      <c r="B11" s="10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</row>
    <row r="12" spans="1:13" ht="13.5" thickBot="1">
      <c r="A12" s="14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7"/>
    </row>
    <row r="13" spans="1:13" ht="12.75">
      <c r="A13" s="472" t="s">
        <v>73</v>
      </c>
      <c r="B13" s="19"/>
      <c r="C13" s="18"/>
      <c r="D13" s="18"/>
      <c r="E13" s="475" t="s">
        <v>2</v>
      </c>
      <c r="F13" s="478" t="s">
        <v>3</v>
      </c>
      <c r="G13" s="481" t="s">
        <v>4</v>
      </c>
      <c r="H13" s="482"/>
      <c r="I13" s="20" t="s">
        <v>5</v>
      </c>
      <c r="J13" s="21"/>
      <c r="K13" s="22" t="s">
        <v>6</v>
      </c>
      <c r="L13" s="319" t="s">
        <v>7</v>
      </c>
      <c r="M13" s="20" t="s">
        <v>8</v>
      </c>
    </row>
    <row r="14" spans="1:13" ht="13.5" thickBot="1">
      <c r="A14" s="473"/>
      <c r="B14" s="25"/>
      <c r="C14" s="26"/>
      <c r="D14" s="26"/>
      <c r="E14" s="476"/>
      <c r="F14" s="479"/>
      <c r="G14" s="27"/>
      <c r="H14" s="28"/>
      <c r="I14" s="29" t="s">
        <v>9</v>
      </c>
      <c r="J14" s="30" t="s">
        <v>10</v>
      </c>
      <c r="K14" s="24">
        <v>2004</v>
      </c>
      <c r="L14" s="318" t="s">
        <v>87</v>
      </c>
      <c r="M14" s="31" t="s">
        <v>11</v>
      </c>
    </row>
    <row r="15" spans="1:13" ht="12.75">
      <c r="A15" s="473"/>
      <c r="B15" s="25" t="s">
        <v>0</v>
      </c>
      <c r="C15" s="24" t="s">
        <v>12</v>
      </c>
      <c r="D15" s="24"/>
      <c r="E15" s="476"/>
      <c r="F15" s="479"/>
      <c r="G15" s="20" t="s">
        <v>13</v>
      </c>
      <c r="H15" s="18"/>
      <c r="I15" s="29" t="s">
        <v>14</v>
      </c>
      <c r="J15" s="30" t="s">
        <v>15</v>
      </c>
      <c r="K15" s="24" t="s">
        <v>16</v>
      </c>
      <c r="L15" s="20" t="s">
        <v>16</v>
      </c>
      <c r="M15" s="29" t="s">
        <v>17</v>
      </c>
    </row>
    <row r="16" spans="1:13" ht="12.75">
      <c r="A16" s="473"/>
      <c r="B16" s="25"/>
      <c r="C16" s="32"/>
      <c r="D16" s="32"/>
      <c r="E16" s="476"/>
      <c r="F16" s="479"/>
      <c r="G16" s="24" t="s">
        <v>18</v>
      </c>
      <c r="H16" s="24" t="s">
        <v>19</v>
      </c>
      <c r="I16" s="29" t="s">
        <v>20</v>
      </c>
      <c r="J16" s="30" t="s">
        <v>21</v>
      </c>
      <c r="K16" s="24" t="s">
        <v>22</v>
      </c>
      <c r="L16" s="29" t="s">
        <v>23</v>
      </c>
      <c r="M16" s="33" t="s">
        <v>24</v>
      </c>
    </row>
    <row r="17" spans="1:13" ht="13.5" thickBot="1">
      <c r="A17" s="474"/>
      <c r="B17" s="34" t="s">
        <v>25</v>
      </c>
      <c r="C17" s="35"/>
      <c r="D17" s="35"/>
      <c r="E17" s="477"/>
      <c r="F17" s="480"/>
      <c r="G17" s="36"/>
      <c r="H17" s="36"/>
      <c r="I17" s="37" t="s">
        <v>26</v>
      </c>
      <c r="J17" s="38"/>
      <c r="K17" s="37" t="s">
        <v>27</v>
      </c>
      <c r="L17" s="37">
        <v>2003</v>
      </c>
      <c r="M17" s="37">
        <v>2005</v>
      </c>
    </row>
    <row r="18" spans="1:13" ht="13.5" thickBot="1">
      <c r="A18" s="39"/>
      <c r="B18" s="40"/>
      <c r="C18" s="139"/>
      <c r="D18" s="139"/>
      <c r="E18" s="140" t="s">
        <v>0</v>
      </c>
      <c r="F18" s="39"/>
      <c r="G18" s="39"/>
      <c r="H18" s="39"/>
      <c r="I18" s="39"/>
      <c r="J18" s="43"/>
      <c r="K18" s="44"/>
      <c r="L18" s="45"/>
      <c r="M18" s="46"/>
    </row>
    <row r="19" spans="1:13" ht="12.75">
      <c r="A19" s="147"/>
      <c r="B19" s="286"/>
      <c r="C19" s="147"/>
      <c r="D19" s="142"/>
      <c r="E19" s="282"/>
      <c r="F19" s="147"/>
      <c r="G19" s="142"/>
      <c r="H19" s="147"/>
      <c r="I19" s="142"/>
      <c r="J19" s="150"/>
      <c r="K19" s="143"/>
      <c r="L19" s="150"/>
      <c r="M19" s="244"/>
    </row>
    <row r="20" spans="1:13" ht="12.75">
      <c r="A20" s="433">
        <v>51</v>
      </c>
      <c r="B20" s="425">
        <v>6009</v>
      </c>
      <c r="C20" s="429" t="s">
        <v>190</v>
      </c>
      <c r="D20" s="426"/>
      <c r="E20" s="427"/>
      <c r="F20" s="399"/>
      <c r="G20" s="428" t="s">
        <v>78</v>
      </c>
      <c r="H20" s="399" t="s">
        <v>189</v>
      </c>
      <c r="I20" s="426">
        <v>2004</v>
      </c>
      <c r="J20" s="367">
        <f>SUM(K20)</f>
        <v>49719</v>
      </c>
      <c r="K20" s="432">
        <v>49719</v>
      </c>
      <c r="L20" s="306"/>
      <c r="M20" s="245"/>
    </row>
    <row r="21" spans="1:13" ht="12.75">
      <c r="A21" s="379"/>
      <c r="B21" s="40"/>
      <c r="C21" s="379"/>
      <c r="D21" s="39"/>
      <c r="E21" s="284"/>
      <c r="F21" s="379"/>
      <c r="G21" s="39"/>
      <c r="H21" s="379"/>
      <c r="I21" s="39"/>
      <c r="J21" s="306"/>
      <c r="K21" s="43"/>
      <c r="L21" s="306"/>
      <c r="M21" s="245"/>
    </row>
    <row r="22" spans="1:13" ht="12.75">
      <c r="A22" s="102"/>
      <c r="B22" s="47"/>
      <c r="C22" s="112"/>
      <c r="D22" s="98"/>
      <c r="E22" s="108"/>
      <c r="F22" s="112"/>
      <c r="G22" s="125"/>
      <c r="H22" s="102"/>
      <c r="I22" s="47"/>
      <c r="J22" s="235"/>
      <c r="K22" s="232"/>
      <c r="L22" s="152"/>
      <c r="M22" s="128"/>
    </row>
    <row r="23" spans="1:13" ht="12.75">
      <c r="A23" s="405">
        <v>90</v>
      </c>
      <c r="B23" s="405">
        <v>2579</v>
      </c>
      <c r="C23" s="188" t="s">
        <v>34</v>
      </c>
      <c r="D23" s="189"/>
      <c r="E23" s="188"/>
      <c r="F23" s="104"/>
      <c r="G23" s="136">
        <v>998</v>
      </c>
      <c r="H23" s="136" t="s">
        <v>35</v>
      </c>
      <c r="I23" s="30">
        <v>2004</v>
      </c>
      <c r="J23" s="367">
        <f>SUM(K23)</f>
        <v>3000</v>
      </c>
      <c r="K23" s="368">
        <v>3000</v>
      </c>
      <c r="L23" s="241"/>
      <c r="M23" s="128"/>
    </row>
    <row r="24" spans="1:13" ht="12.75">
      <c r="A24" s="405"/>
      <c r="B24" s="405"/>
      <c r="C24" s="292"/>
      <c r="D24" s="189"/>
      <c r="E24" s="188"/>
      <c r="F24" s="136"/>
      <c r="G24" s="136"/>
      <c r="H24" s="30"/>
      <c r="I24" s="137"/>
      <c r="J24" s="367"/>
      <c r="K24" s="368"/>
      <c r="L24" s="152"/>
      <c r="M24" s="128"/>
    </row>
    <row r="25" spans="1:13" ht="12.75">
      <c r="A25" s="405">
        <v>91</v>
      </c>
      <c r="B25" s="405">
        <v>388</v>
      </c>
      <c r="C25" s="292" t="s">
        <v>36</v>
      </c>
      <c r="D25" s="204"/>
      <c r="E25" s="148"/>
      <c r="F25" s="104"/>
      <c r="G25" s="136">
        <v>998</v>
      </c>
      <c r="H25" s="137" t="s">
        <v>35</v>
      </c>
      <c r="I25" s="30">
        <v>2004</v>
      </c>
      <c r="J25" s="367">
        <f>SUM(K25)</f>
        <v>1000</v>
      </c>
      <c r="K25" s="368">
        <v>1000</v>
      </c>
      <c r="L25" s="152"/>
      <c r="M25" s="128"/>
    </row>
    <row r="26" spans="1:13" ht="12.75">
      <c r="A26" s="405"/>
      <c r="B26" s="405"/>
      <c r="C26" s="292"/>
      <c r="D26" s="204"/>
      <c r="E26" s="148"/>
      <c r="F26" s="104"/>
      <c r="G26" s="136"/>
      <c r="H26" s="137"/>
      <c r="I26" s="30"/>
      <c r="J26" s="367"/>
      <c r="K26" s="368"/>
      <c r="L26" s="152"/>
      <c r="M26" s="128"/>
    </row>
    <row r="27" spans="1:13" ht="12.75">
      <c r="A27" s="405">
        <v>92</v>
      </c>
      <c r="B27" s="405">
        <v>389</v>
      </c>
      <c r="C27" s="292" t="s">
        <v>37</v>
      </c>
      <c r="D27" s="204"/>
      <c r="E27" s="148"/>
      <c r="F27" s="104"/>
      <c r="G27" s="136">
        <v>998</v>
      </c>
      <c r="H27" s="137" t="s">
        <v>35</v>
      </c>
      <c r="I27" s="30">
        <v>2004</v>
      </c>
      <c r="J27" s="367">
        <f>SUM(K27)</f>
        <v>1000</v>
      </c>
      <c r="K27" s="368">
        <v>1000</v>
      </c>
      <c r="L27" s="152"/>
      <c r="M27" s="128"/>
    </row>
    <row r="28" spans="1:13" ht="12.75">
      <c r="A28" s="405"/>
      <c r="B28" s="405"/>
      <c r="C28" s="292"/>
      <c r="D28" s="204"/>
      <c r="E28" s="148"/>
      <c r="F28" s="104"/>
      <c r="G28" s="136"/>
      <c r="H28" s="137"/>
      <c r="I28" s="30"/>
      <c r="J28" s="367"/>
      <c r="K28" s="368"/>
      <c r="L28" s="152"/>
      <c r="M28" s="128"/>
    </row>
    <row r="29" spans="1:13" ht="12.75">
      <c r="A29" s="405">
        <v>94</v>
      </c>
      <c r="B29" s="405">
        <v>391</v>
      </c>
      <c r="C29" s="292" t="s">
        <v>38</v>
      </c>
      <c r="D29" s="204"/>
      <c r="E29" s="148"/>
      <c r="F29" s="104"/>
      <c r="G29" s="136">
        <v>998</v>
      </c>
      <c r="H29" s="137" t="s">
        <v>35</v>
      </c>
      <c r="I29" s="30">
        <v>2004</v>
      </c>
      <c r="J29" s="367">
        <f>SUM(K29)</f>
        <v>1000</v>
      </c>
      <c r="K29" s="368">
        <v>1000</v>
      </c>
      <c r="L29" s="152"/>
      <c r="M29" s="128"/>
    </row>
    <row r="30" spans="1:13" ht="12.75">
      <c r="A30" s="405"/>
      <c r="B30" s="405"/>
      <c r="C30" s="292"/>
      <c r="D30" s="204"/>
      <c r="E30" s="148"/>
      <c r="F30" s="104"/>
      <c r="G30" s="136"/>
      <c r="H30" s="137"/>
      <c r="I30" s="30"/>
      <c r="J30" s="367"/>
      <c r="K30" s="368"/>
      <c r="L30" s="152"/>
      <c r="M30" s="128"/>
    </row>
    <row r="31" spans="1:13" ht="12.75">
      <c r="A31" s="405">
        <v>95</v>
      </c>
      <c r="B31" s="405">
        <v>392</v>
      </c>
      <c r="C31" s="292" t="s">
        <v>57</v>
      </c>
      <c r="D31" s="206"/>
      <c r="E31" s="171"/>
      <c r="F31" s="104"/>
      <c r="G31" s="136">
        <v>998</v>
      </c>
      <c r="H31" s="137" t="s">
        <v>35</v>
      </c>
      <c r="I31" s="30">
        <v>2004</v>
      </c>
      <c r="J31" s="367">
        <f>SUM(K31)</f>
        <v>1000</v>
      </c>
      <c r="K31" s="370">
        <v>1000</v>
      </c>
      <c r="L31" s="152"/>
      <c r="M31" s="128"/>
    </row>
    <row r="32" spans="1:13" ht="12.75">
      <c r="A32" s="405"/>
      <c r="B32" s="405"/>
      <c r="C32" s="292"/>
      <c r="D32" s="206"/>
      <c r="E32" s="171"/>
      <c r="F32" s="104"/>
      <c r="G32" s="136"/>
      <c r="H32" s="137"/>
      <c r="I32" s="30"/>
      <c r="J32" s="367"/>
      <c r="K32" s="368"/>
      <c r="L32" s="152"/>
      <c r="M32" s="128"/>
    </row>
    <row r="33" spans="1:13" ht="12.75">
      <c r="A33" s="405">
        <v>96</v>
      </c>
      <c r="B33" s="405">
        <v>393</v>
      </c>
      <c r="C33" s="292" t="s">
        <v>74</v>
      </c>
      <c r="D33" s="206"/>
      <c r="E33" s="171"/>
      <c r="F33" s="104"/>
      <c r="G33" s="136">
        <v>998</v>
      </c>
      <c r="H33" s="137" t="s">
        <v>35</v>
      </c>
      <c r="I33" s="30">
        <v>2004</v>
      </c>
      <c r="J33" s="367">
        <f>SUM(K33)</f>
        <v>2670581</v>
      </c>
      <c r="K33" s="370">
        <v>2670581</v>
      </c>
      <c r="L33" s="152"/>
      <c r="M33" s="166"/>
    </row>
    <row r="34" spans="1:13" ht="12.75">
      <c r="A34" s="405"/>
      <c r="B34" s="405"/>
      <c r="C34" s="189"/>
      <c r="D34" s="206"/>
      <c r="E34" s="171"/>
      <c r="F34" s="104"/>
      <c r="G34" s="136"/>
      <c r="H34" s="137"/>
      <c r="I34" s="30"/>
      <c r="J34" s="369"/>
      <c r="K34" s="370"/>
      <c r="L34" s="152"/>
      <c r="M34" s="166"/>
    </row>
    <row r="35" spans="1:13" ht="12.75">
      <c r="A35" s="406">
        <v>97</v>
      </c>
      <c r="B35" s="406">
        <v>394</v>
      </c>
      <c r="C35" s="341" t="s">
        <v>117</v>
      </c>
      <c r="D35" s="408"/>
      <c r="E35" s="194"/>
      <c r="F35" s="104"/>
      <c r="G35" s="136">
        <v>998</v>
      </c>
      <c r="H35" s="136" t="s">
        <v>35</v>
      </c>
      <c r="I35" s="30">
        <v>2004</v>
      </c>
      <c r="J35" s="367">
        <f>SUM(K35)</f>
        <v>3000</v>
      </c>
      <c r="K35" s="370">
        <v>3000</v>
      </c>
      <c r="L35" s="152"/>
      <c r="M35" s="166"/>
    </row>
    <row r="36" spans="1:13" ht="12.75">
      <c r="A36" s="105"/>
      <c r="B36" s="149"/>
      <c r="C36" s="247"/>
      <c r="D36" s="430"/>
      <c r="E36" s="113"/>
      <c r="F36" s="113"/>
      <c r="G36" s="103"/>
      <c r="H36" s="102"/>
      <c r="I36" s="47"/>
      <c r="J36" s="235"/>
      <c r="K36" s="120"/>
      <c r="L36" s="152"/>
      <c r="M36" s="166"/>
    </row>
    <row r="37" spans="1:13" ht="12.75">
      <c r="A37" s="104"/>
      <c r="B37" s="97"/>
      <c r="C37" s="247"/>
      <c r="D37" s="99"/>
      <c r="E37" s="110"/>
      <c r="F37" s="104"/>
      <c r="G37" s="118"/>
      <c r="H37" s="103"/>
      <c r="I37" s="47"/>
      <c r="J37" s="236"/>
      <c r="K37" s="121"/>
      <c r="L37" s="113"/>
      <c r="M37" s="166"/>
    </row>
    <row r="38" spans="1:13" ht="12.75">
      <c r="A38" s="104"/>
      <c r="B38" s="97"/>
      <c r="C38" s="247"/>
      <c r="D38" s="99"/>
      <c r="E38" s="110"/>
      <c r="F38" s="104"/>
      <c r="G38" s="118"/>
      <c r="H38" s="103"/>
      <c r="I38" s="47"/>
      <c r="J38" s="236"/>
      <c r="K38" s="121"/>
      <c r="L38" s="113"/>
      <c r="M38" s="166"/>
    </row>
    <row r="39" spans="1:13" ht="12.75">
      <c r="A39" s="104"/>
      <c r="B39" s="97"/>
      <c r="C39" s="247"/>
      <c r="D39" s="99"/>
      <c r="E39" s="110"/>
      <c r="F39" s="104"/>
      <c r="G39" s="118"/>
      <c r="H39" s="103"/>
      <c r="I39" s="47"/>
      <c r="J39" s="236"/>
      <c r="K39" s="121"/>
      <c r="L39" s="113"/>
      <c r="M39" s="166"/>
    </row>
    <row r="40" spans="1:13" ht="12.75">
      <c r="A40" s="104"/>
      <c r="B40" s="97"/>
      <c r="C40" s="247"/>
      <c r="D40" s="99"/>
      <c r="E40" s="110"/>
      <c r="F40" s="104"/>
      <c r="G40" s="118"/>
      <c r="H40" s="103"/>
      <c r="I40" s="47"/>
      <c r="J40" s="236"/>
      <c r="K40" s="121"/>
      <c r="L40" s="113"/>
      <c r="M40" s="166"/>
    </row>
    <row r="41" spans="1:13" ht="12.75">
      <c r="A41" s="104"/>
      <c r="B41" s="97"/>
      <c r="C41" s="247"/>
      <c r="D41" s="99"/>
      <c r="E41" s="110"/>
      <c r="F41" s="104"/>
      <c r="G41" s="118"/>
      <c r="H41" s="103"/>
      <c r="I41" s="118"/>
      <c r="J41" s="236"/>
      <c r="K41" s="121"/>
      <c r="L41" s="113"/>
      <c r="M41" s="166"/>
    </row>
    <row r="42" spans="1:13" ht="12.75">
      <c r="A42" s="104"/>
      <c r="B42" s="97"/>
      <c r="C42" s="247"/>
      <c r="D42" s="99"/>
      <c r="E42" s="110"/>
      <c r="F42" s="104"/>
      <c r="G42" s="118"/>
      <c r="H42" s="103"/>
      <c r="I42" s="118"/>
      <c r="J42" s="236"/>
      <c r="K42" s="121"/>
      <c r="L42" s="113"/>
      <c r="M42" s="166"/>
    </row>
    <row r="43" spans="1:13" ht="12.75">
      <c r="A43" s="104"/>
      <c r="B43" s="97"/>
      <c r="C43" s="247"/>
      <c r="D43" s="99"/>
      <c r="E43" s="110"/>
      <c r="F43" s="104"/>
      <c r="G43" s="118"/>
      <c r="H43" s="103"/>
      <c r="I43" s="118"/>
      <c r="J43" s="236"/>
      <c r="K43" s="121"/>
      <c r="L43" s="113"/>
      <c r="M43" s="166"/>
    </row>
    <row r="44" spans="1:13" ht="12.75">
      <c r="A44" s="104"/>
      <c r="B44" s="97"/>
      <c r="C44" s="247"/>
      <c r="D44" s="99"/>
      <c r="E44" s="110"/>
      <c r="F44" s="104"/>
      <c r="G44" s="118"/>
      <c r="H44" s="103"/>
      <c r="I44" s="118"/>
      <c r="J44" s="236"/>
      <c r="K44" s="121"/>
      <c r="L44" s="113"/>
      <c r="M44" s="166"/>
    </row>
    <row r="45" spans="1:13" ht="12.75">
      <c r="A45" s="104"/>
      <c r="B45" s="97"/>
      <c r="C45" s="247"/>
      <c r="D45" s="99"/>
      <c r="E45" s="110"/>
      <c r="F45" s="104"/>
      <c r="G45" s="118"/>
      <c r="H45" s="103"/>
      <c r="I45" s="118"/>
      <c r="J45" s="236"/>
      <c r="K45" s="121"/>
      <c r="L45" s="113"/>
      <c r="M45" s="166"/>
    </row>
    <row r="46" spans="1:13" ht="12.75">
      <c r="A46" s="104"/>
      <c r="B46" s="97"/>
      <c r="C46" s="247"/>
      <c r="D46" s="99"/>
      <c r="E46" s="110"/>
      <c r="F46" s="104"/>
      <c r="G46" s="118"/>
      <c r="H46" s="103"/>
      <c r="I46" s="118"/>
      <c r="J46" s="236"/>
      <c r="K46" s="121"/>
      <c r="L46" s="113"/>
      <c r="M46" s="166"/>
    </row>
    <row r="47" spans="1:13" ht="13.5" thickBot="1">
      <c r="A47" s="106"/>
      <c r="B47" s="66"/>
      <c r="C47" s="114"/>
      <c r="D47" s="100"/>
      <c r="E47" s="111"/>
      <c r="F47" s="114"/>
      <c r="G47" s="56"/>
      <c r="H47" s="116"/>
      <c r="I47" s="56"/>
      <c r="J47" s="266"/>
      <c r="K47" s="122"/>
      <c r="L47" s="129"/>
      <c r="M47" s="129"/>
    </row>
    <row r="48" spans="1:13" ht="13.5" thickBot="1">
      <c r="A48" s="107"/>
      <c r="B48" s="49"/>
      <c r="C48" s="250" t="s">
        <v>15</v>
      </c>
      <c r="D48" s="50"/>
      <c r="E48" s="51"/>
      <c r="F48" s="115"/>
      <c r="G48" s="52"/>
      <c r="H48" s="117"/>
      <c r="I48" s="214"/>
      <c r="J48" s="434">
        <f>SUM(J23:J35)+J20</f>
        <v>2730300</v>
      </c>
      <c r="K48" s="434">
        <f>SUM(K23:K35)+K20</f>
        <v>2730300</v>
      </c>
      <c r="L48" s="243"/>
      <c r="M48" s="130"/>
    </row>
    <row r="49" spans="9:12" ht="12.75">
      <c r="I49" s="64"/>
      <c r="J49" s="64"/>
      <c r="K49" s="65"/>
      <c r="L49" s="64"/>
    </row>
    <row r="50" spans="10:11" ht="12.75">
      <c r="J50" s="62"/>
      <c r="K50" s="63"/>
    </row>
  </sheetData>
  <mergeCells count="4">
    <mergeCell ref="E13:E17"/>
    <mergeCell ref="F13:F17"/>
    <mergeCell ref="G13:H13"/>
    <mergeCell ref="A13:A17"/>
  </mergeCells>
  <printOptions/>
  <pageMargins left="1.1811023622047245" right="0.3937007874015748" top="0.984251968503937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TRUCHIN</dc:creator>
  <cp:keywords/>
  <dc:description/>
  <cp:lastModifiedBy>D24420177</cp:lastModifiedBy>
  <cp:lastPrinted>2003-11-07T17:05:36Z</cp:lastPrinted>
  <dcterms:created xsi:type="dcterms:W3CDTF">2000-10-04T00:13:34Z</dcterms:created>
  <dcterms:modified xsi:type="dcterms:W3CDTF">2003-11-10T15:07:46Z</dcterms:modified>
  <cp:category/>
  <cp:version/>
  <cp:contentType/>
  <cp:contentStatus/>
</cp:coreProperties>
</file>